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nazyk\Desktop\KRYTERIA\"/>
    </mc:Choice>
  </mc:AlternateContent>
  <bookViews>
    <workbookView xWindow="0" yWindow="0" windowWidth="22632" windowHeight="6324" activeTab="1"/>
  </bookViews>
  <sheets>
    <sheet name="Zgodnoś z LSR" sheetId="5" r:id="rId1"/>
    <sheet name="Konkursy" sheetId="1" r:id="rId2"/>
    <sheet name="Operacje własne" sheetId="3" r:id="rId3"/>
  </sheets>
  <definedNames>
    <definedName name="_xlnm._FilterDatabase" localSheetId="1" hidden="1">Konkursy!$A$2:$R$82</definedName>
    <definedName name="_xlnm._FilterDatabase" localSheetId="2" hidden="1">'Operacje własne'!$A$2:$O$23</definedName>
    <definedName name="_xlnm.Print_Area" localSheetId="1">Konkursy!$A$1:$H$99</definedName>
    <definedName name="_xlnm.Print_Area" localSheetId="2">'Operacje własne'!$A$1:$H$30</definedName>
    <definedName name="_xlnm.Print_Titles" localSheetId="1">Konkursy!$1:$2</definedName>
    <definedName name="_xlnm.Print_Titles" localSheetId="2">'Operacje własne'!$1:$2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9" i="1" l="1"/>
  <c r="A79" i="1"/>
  <c r="O3" i="1" l="1"/>
  <c r="B48" i="1"/>
  <c r="A48" i="1"/>
  <c r="E29" i="3"/>
  <c r="E27" i="3"/>
  <c r="E28" i="3"/>
  <c r="D28" i="3" l="1"/>
  <c r="D29" i="3"/>
  <c r="O22" i="3"/>
  <c r="O19" i="3"/>
  <c r="O17" i="3"/>
  <c r="O14" i="3"/>
  <c r="O12" i="3"/>
  <c r="O8" i="3"/>
  <c r="O5" i="3"/>
  <c r="O3" i="3"/>
  <c r="O25" i="3" s="1"/>
  <c r="O74" i="1"/>
  <c r="O71" i="1"/>
  <c r="O68" i="1"/>
  <c r="O64" i="1"/>
  <c r="O61" i="1"/>
  <c r="O58" i="1"/>
  <c r="O54" i="1"/>
  <c r="O51" i="1"/>
  <c r="O47" i="1"/>
  <c r="O45" i="1"/>
  <c r="O43" i="1"/>
  <c r="O41" i="1"/>
  <c r="O38" i="1"/>
  <c r="O36" i="1"/>
  <c r="O33" i="1"/>
  <c r="O29" i="1"/>
  <c r="O25" i="1"/>
  <c r="O23" i="1"/>
  <c r="O21" i="1"/>
  <c r="O18" i="1"/>
  <c r="O14" i="1"/>
  <c r="O11" i="1"/>
  <c r="O7" i="1"/>
  <c r="O5" i="1"/>
  <c r="D94" i="1" s="1"/>
  <c r="O84" i="1" l="1"/>
  <c r="D92" i="1"/>
  <c r="C92" i="1" s="1"/>
  <c r="D93" i="1"/>
  <c r="C93" i="1" s="1"/>
  <c r="C94" i="1"/>
  <c r="D27" i="3"/>
  <c r="D91" i="1" l="1"/>
  <c r="K99" i="1" s="1"/>
  <c r="D89" i="1"/>
  <c r="I97" i="1" s="1"/>
  <c r="D90" i="1"/>
  <c r="C90" i="1" s="1"/>
  <c r="D88" i="1"/>
  <c r="I96" i="1" s="1"/>
  <c r="I101" i="1"/>
  <c r="K100" i="1"/>
  <c r="K97" i="1"/>
  <c r="I99" i="1"/>
  <c r="I98" i="1"/>
  <c r="I100" i="1"/>
  <c r="J102" i="1"/>
  <c r="K102" i="1"/>
  <c r="K101" i="1"/>
  <c r="J100" i="1"/>
  <c r="I102" i="1"/>
  <c r="J99" i="1"/>
  <c r="J101" i="1"/>
  <c r="C91" i="1"/>
  <c r="C89" i="1"/>
  <c r="B69" i="1"/>
  <c r="B70" i="1" s="1"/>
  <c r="A69" i="1"/>
  <c r="A70" i="1" s="1"/>
  <c r="K98" i="1" l="1"/>
  <c r="J98" i="1"/>
  <c r="J97" i="1"/>
  <c r="L97" i="1" s="1"/>
  <c r="L102" i="1"/>
  <c r="L100" i="1"/>
  <c r="L101" i="1"/>
  <c r="L99" i="1"/>
  <c r="C88" i="1"/>
  <c r="K96" i="1"/>
  <c r="J96" i="1"/>
  <c r="B23" i="3"/>
  <c r="B21" i="3"/>
  <c r="B20" i="3"/>
  <c r="B18" i="3"/>
  <c r="B16" i="3"/>
  <c r="B15" i="3"/>
  <c r="B13" i="3"/>
  <c r="B11" i="3"/>
  <c r="B10" i="3"/>
  <c r="B9" i="3"/>
  <c r="B7" i="3"/>
  <c r="B6" i="3"/>
  <c r="B4" i="3"/>
  <c r="L98" i="1" l="1"/>
  <c r="L96" i="1"/>
  <c r="A4" i="3"/>
  <c r="A9" i="3"/>
  <c r="A10" i="3" s="1"/>
  <c r="A11" i="3" s="1"/>
  <c r="A21" i="3"/>
  <c r="A18" i="3"/>
  <c r="A15" i="3"/>
  <c r="A16" i="3" s="1"/>
  <c r="A13" i="3"/>
  <c r="B81" i="1" l="1"/>
  <c r="B82" i="1" s="1"/>
  <c r="A81" i="1"/>
  <c r="A82" i="1" s="1"/>
  <c r="B75" i="1"/>
  <c r="B76" i="1" s="1"/>
  <c r="B77" i="1" s="1"/>
  <c r="A75" i="1"/>
  <c r="A76" i="1" s="1"/>
  <c r="A77" i="1" s="1"/>
  <c r="B72" i="1"/>
  <c r="B73" i="1" s="1"/>
  <c r="A72" i="1"/>
  <c r="A73" i="1" s="1"/>
  <c r="B65" i="1"/>
  <c r="B66" i="1" s="1"/>
  <c r="B67" i="1" s="1"/>
  <c r="A65" i="1"/>
  <c r="A66" i="1" s="1"/>
  <c r="A67" i="1" s="1"/>
  <c r="B62" i="1"/>
  <c r="B63" i="1" s="1"/>
  <c r="A62" i="1"/>
  <c r="A63" i="1" s="1"/>
  <c r="B59" i="1"/>
  <c r="B60" i="1" s="1"/>
  <c r="A59" i="1"/>
  <c r="A60" i="1" s="1"/>
  <c r="B55" i="1"/>
  <c r="B56" i="1" s="1"/>
  <c r="B57" i="1" s="1"/>
  <c r="A55" i="1"/>
  <c r="A56" i="1" s="1"/>
  <c r="A57" i="1" s="1"/>
  <c r="B52" i="1"/>
  <c r="B53" i="1" s="1"/>
  <c r="A52" i="1"/>
  <c r="A53" i="1" s="1"/>
  <c r="B49" i="1"/>
  <c r="B50" i="1" s="1"/>
  <c r="A49" i="1"/>
  <c r="A50" i="1" s="1"/>
  <c r="B46" i="1"/>
  <c r="A46" i="1"/>
  <c r="B44" i="1"/>
  <c r="A44" i="1"/>
  <c r="B42" i="1"/>
  <c r="A42" i="1"/>
  <c r="B39" i="1"/>
  <c r="B40" i="1" s="1"/>
  <c r="A39" i="1"/>
  <c r="A40" i="1" s="1"/>
  <c r="B37" i="1"/>
  <c r="A37" i="1"/>
  <c r="B34" i="1"/>
  <c r="B35" i="1" s="1"/>
  <c r="A34" i="1"/>
  <c r="A35" i="1" s="1"/>
  <c r="B30" i="1"/>
  <c r="B31" i="1" s="1"/>
  <c r="B32" i="1" s="1"/>
  <c r="A30" i="1"/>
  <c r="A31" i="1" s="1"/>
  <c r="A32" i="1" s="1"/>
  <c r="B26" i="1"/>
  <c r="B27" i="1" s="1"/>
  <c r="B28" i="1" s="1"/>
  <c r="A26" i="1"/>
  <c r="A27" i="1" s="1"/>
  <c r="A28" i="1" s="1"/>
  <c r="B24" i="1"/>
  <c r="A24" i="1"/>
  <c r="B22" i="1"/>
  <c r="A22" i="1"/>
  <c r="B19" i="1"/>
  <c r="B20" i="1" s="1"/>
  <c r="A19" i="1"/>
  <c r="A20" i="1" s="1"/>
  <c r="B15" i="1"/>
  <c r="B16" i="1" s="1"/>
  <c r="B17" i="1" s="1"/>
  <c r="A15" i="1"/>
  <c r="A16" i="1" s="1"/>
  <c r="A17" i="1" s="1"/>
  <c r="B12" i="1"/>
  <c r="B13" i="1" s="1"/>
  <c r="A12" i="1"/>
  <c r="A13" i="1" s="1"/>
  <c r="B8" i="1"/>
  <c r="B9" i="1" s="1"/>
  <c r="B10" i="1" s="1"/>
  <c r="A8" i="1"/>
  <c r="A9" i="1" s="1"/>
  <c r="A10" i="1" s="1"/>
  <c r="B6" i="1"/>
  <c r="A6" i="1"/>
  <c r="B4" i="1"/>
  <c r="A4" i="1"/>
</calcChain>
</file>

<file path=xl/sharedStrings.xml><?xml version="1.0" encoding="utf-8"?>
<sst xmlns="http://schemas.openxmlformats.org/spreadsheetml/2006/main" count="419" uniqueCount="283">
  <si>
    <t>Szkolenia  z lokalnych kryteriów wyboru i warunków dostępu</t>
  </si>
  <si>
    <t xml:space="preserve">Przygotowanie wniosku </t>
  </si>
  <si>
    <t>Rozwijanie oferty obszaru</t>
  </si>
  <si>
    <t>Innowacyjność  </t>
  </si>
  <si>
    <t xml:space="preserve">Wkład własny </t>
  </si>
  <si>
    <t xml:space="preserve">Wsparcie systemu Dolina Baryczy Poleca </t>
  </si>
  <si>
    <t>Racjonalność kosztów</t>
  </si>
  <si>
    <t xml:space="preserve">Gotowość wniosku do realizacji </t>
  </si>
  <si>
    <t xml:space="preserve">Efektywność projektu </t>
  </si>
  <si>
    <t>Potencjał/struktura organizacyjna NGO</t>
  </si>
  <si>
    <t>Przeciwdziałanie zmianom klimatu - energia</t>
  </si>
  <si>
    <t xml:space="preserve">Przeciwdziałanie zmianom klimatu- woda </t>
  </si>
  <si>
    <t>Promocja obszaru</t>
  </si>
  <si>
    <t xml:space="preserve">Wsparcie oferty obszaru </t>
  </si>
  <si>
    <t xml:space="preserve">Obszar realizacji </t>
  </si>
  <si>
    <t>Wsparcie potencjału architektonicznego</t>
  </si>
  <si>
    <t>Wykorzystanie lokalnych potencjałów przyrodniczego i historyczno-kulturowego  </t>
  </si>
  <si>
    <t>Tworzenie miejsc pracy  </t>
  </si>
  <si>
    <t xml:space="preserve">Grupy wymagające wsparcia na rynku pracy </t>
  </si>
  <si>
    <t xml:space="preserve">Rybackość </t>
  </si>
  <si>
    <t>Potencjał turystyczny obszaru</t>
  </si>
  <si>
    <t>Przynależność do systemu Dolina Baryczy Poleca</t>
  </si>
  <si>
    <t xml:space="preserve">Działalność rozwijana we współpracy z  samorządami lokalnymi </t>
  </si>
  <si>
    <t>Związek z obszarem</t>
  </si>
  <si>
    <t>Realizacja zbiorowego interesu  </t>
  </si>
  <si>
    <t>Nr kryterium</t>
  </si>
  <si>
    <t>Nazwa kryterium</t>
  </si>
  <si>
    <t>max liczba punktów</t>
  </si>
  <si>
    <t>Preferuje operacje, których wnioskodawca osobiście uczestniczył w szkoleniu z lokalnych kryteriów wyboru i warunków dostępu</t>
  </si>
  <si>
    <t xml:space="preserve">zaświadczenie uczestnictwa w szkoleniu </t>
  </si>
  <si>
    <t xml:space="preserve">    </t>
  </si>
  <si>
    <t xml:space="preserve">brak zaświadczenia </t>
  </si>
  <si>
    <t>Preferuje operacje, których  w szkoleniu z przygotowania wniosku nt.: procedury wypełniania i złożenia wniosku oraz załączników</t>
  </si>
  <si>
    <t>Operacja związana z rozwijaniem działalności Preferuje operacje wykonywane przez podmioty tworzące lub rozwijające ofertę obszaru</t>
  </si>
  <si>
    <t xml:space="preserve">Preferuje operacje niespotykane w skali, gminy i przedsiębiorstwa lub organizacji, tj. wykorzystujące niepraktykowane dotąd zastosowania co najmniej jednego z potencjałów: przyrodniczego, historyczno-kulturowego, architektonicznego </t>
  </si>
  <si>
    <t>Preferowane będą operacje w których deklarowany  wkład własny finansowy jest większy od minimalnego wkładu wymaganego w dokumentacji konkursowej</t>
  </si>
  <si>
    <t xml:space="preserve">Preferuje podmioty współpracujące z użytkownikami znaku Dolina Baryczy Poleca </t>
  </si>
  <si>
    <t>Racjonalność kosztów całkowitych związana jest z analizą uzasadnienia celowości (jest niezbędna do osiągnięcia celu) i racjonalności</t>
  </si>
  <si>
    <t xml:space="preserve">Preferuje operacje najdalej zawansowane w uzyskanej dokumentacji </t>
  </si>
  <si>
    <t xml:space="preserve">Preferuje operacje w ramach których przygotowana została analiza wskaźnikowa potrzeb. </t>
  </si>
  <si>
    <t xml:space="preserve">Preferuje podmioty mające doświadczenie w realizacji projektów </t>
  </si>
  <si>
    <t>Preferowane operacje  prowadzące do przeciwdziałania zmianom klimatu w zakresie wykorzystania odnawialnych źródeł energii</t>
  </si>
  <si>
    <t>Preferowane operacje  prowadzące do przeciwdziałania zmianom klimatu w zakresie gromadzenia wody opadowej i jej wykorzystania na terenach zielonych</t>
  </si>
  <si>
    <t xml:space="preserve">Preferuje operacje, które zakładają promocję  całego obszaru Doliny Baryczy </t>
  </si>
  <si>
    <t xml:space="preserve">Preferuje podmioty aktywnie działające na rzecz obszaru lub tworzące ofertę obszaru </t>
  </si>
  <si>
    <t xml:space="preserve">Preferuje operacje realizowane będą na obszarze miejscowości do 5 tys. mieszkańców </t>
  </si>
  <si>
    <t>Preferuje operacje, które zachowują  lokalny potencjał architektoniczny i przyczyniają się do czynnej ochrony krajobrazu</t>
  </si>
  <si>
    <t xml:space="preserve">Preferuje operacje, które utworzą większą liczbę miejsc pracy niż zakładane w dokumentacji konkursowej minimum </t>
  </si>
  <si>
    <t>Operacja związana z podejmowaniem działalności gospodarczej realizowana jest przez przedstawiciela jednej ze wskazanych w LSR grup wymagających wsparcia na lokalnym rynku pracy</t>
  </si>
  <si>
    <t xml:space="preserve">Operacja związana z rozwijaniem działalności gospodarczej lub zatrudnieniem osoby w przypadku podejmowania działalności gospodarczej i planowanych do zatrudnienia dodatkowych osób wskazanych w LSR grup wymagających wsparcia na lokalnym rynku pracy </t>
  </si>
  <si>
    <t>Preferuje wnioskodawców, którzy są uprawnieni do rybactwa lub ich domowników</t>
  </si>
  <si>
    <t>Preferuje operacje uzupełaniające ofertę sieciowych produktów turystycznych</t>
  </si>
  <si>
    <t>Preferuje operacje realizowane przez użytkowników lub kandydatów do znaku Dolina Baryczy Poleca</t>
  </si>
  <si>
    <t>Preferowane są operacje, które realizowane są w porozumieniu z samorządem lokalnym</t>
  </si>
  <si>
    <t>Preferuje osoby lub podmioty, których miejsce zameldowania, siedziba lub oddział firmy znajdują się przez min. rok na obszarze Doliny Baryczy</t>
  </si>
  <si>
    <t>Preferowany zakres obejmuje  wsparcie operacji przyczyniających się do udostępnienia i informowania o obszarach cennych przyrodniczo lub wsparcia ogólnie dostępnej oferty turystycznej</t>
  </si>
  <si>
    <t>Opis</t>
  </si>
  <si>
    <t>Punkty są przyznawane za przedłożenie:
1. Zaświadczenie o uczestnictwie w szkoleniu
2. Dokumenty potwierdzające powiązanie uczestnika szkolenia z Wnioskodawcą w przypadku pełnomocnika lub osoby upoważnionej do kontaktu</t>
  </si>
  <si>
    <t xml:space="preserve">nie uczestniczył w szkoleniu – brak zaświadczenia </t>
  </si>
  <si>
    <t>Szkolenia bezpłatne, które organizuje LGD. Kryterium weryfikowane na podstawie  uczestnictwa w szkoleniu. Uczestnikiem szkolenia musi być osoba odpowiedzialna za osiągnięcie celów/realizację operacji. LGD sporządza rejestr uczestników i wydaje zaświadczenie uczestnictwa. Imienne zaświadczenie wydawane jest dla uczestnika szkolenia który musi być wpisany we wniosku jako wnioskodawca, pełnomocnik na podstawie pełnomocnictwa, osoba upoważniona do reprezentowania na podstawie dokumentów rejestrowych lub pisemnego upoważnienia jako osoba do kontaktu ws. procedowania wniosku.</t>
  </si>
  <si>
    <t>100% kosztów  jest uzasadnionych w stosunku do planowanych celów</t>
  </si>
  <si>
    <t>brak uzasadnienia celowości kosztów</t>
  </si>
  <si>
    <t>100% kosztów  jest uzasadnionych w stosunku do planowanych celów i co najmniej 100% kosztów posiada min. 2 oferty (lub uzasadniony ich brak) i/lub kosztorys dla  prac budowalnych</t>
  </si>
  <si>
    <t>100% kosztów  jest uzasadnionych w stosunku do planowanych celów i co najmniej 80% kosztów posiada min. 2 oferty (lub uzasadniony ich brak) i/lub kosztorys dla  prac budowalnych</t>
  </si>
  <si>
    <t>Kryterium obejmuje ocenę w zakresie celowości i racjonalności kosztów całkowitych.</t>
  </si>
  <si>
    <t>Punkty są przyznawane za przedłożenie:
1. Kosztorys/komplet ofert
2. Zapytania ofertowe, umowy, dokumenty finansowe (faktury, dowody zapłaty, dowody montażu/instalacji/odbioru) potwierdzające poniesienie kosztów przed realizacją operacji wg  zasad obowiązujących w Programie</t>
  </si>
  <si>
    <t>do wniosku dołączono wniosek o wydanie pozwolenia lub zgłoszenie budowy i robót budowlanych nie wymagających pozwolenia na budowę lub zgłoszenie zmiany sposobu użytkowania obiektu budowlanego lub jego części</t>
  </si>
  <si>
    <t xml:space="preserve">do wniosku nie dołączono pozwolenia lub zgłoszenia lub braku sprzeciwu do zgłoszenia </t>
  </si>
  <si>
    <t>dołączono wymagane pozwolenie na budowę i/lub zgłoszenie wraz z brakiem sprzeciwu lub decyzją administracyjną wskazującą, że nie jest wymagane zgłoszenie:
·    budowy i robót budowlanych niewymagających pozwolenia na budowę, i/lub 
·    zmiany sposobu użytkowania obiektu budowlanego lub jego części</t>
  </si>
  <si>
    <t xml:space="preserve">Do wniosku dołączone zostały dokumenty potwierdzające gotowość realizacji operacji – stosowne pozwolenia wynikające z Prawa Budowlanego.  </t>
  </si>
  <si>
    <t>Punkty są przyznawane za przedłożenie:
Decyzji administracyjnych wynikających ze specyfiki wniosku w zakresie Ustawy Prawo Budowlane i/lub  wniosków o ich wydanie.</t>
  </si>
  <si>
    <t>P.1.1
P.1.2
P.3.2</t>
  </si>
  <si>
    <t xml:space="preserve">co najmniej 15 punktów procentowych </t>
  </si>
  <si>
    <t>co najmniej 10 punktów procentowych</t>
  </si>
  <si>
    <t>co najmniej 5 punktów procentowych</t>
  </si>
  <si>
    <t>Wkład własny finansowy jest wyższy od wymaganego. 
Różnica punktów procentowych obliczana wg wzoru: 
A- (B/Cx100%)= P
A-  maksymalny poziom dofinansowania o jaki może ubiegać się Wnioskodawca wskazany w  dokumentacji konkursowej [%], 
B- wnioskowana kwota pomocy [zł], 
C- całkowite finansowe koszty kwalifikowalne[zł]</t>
  </si>
  <si>
    <t>mniej niż 3 punkty procentowe</t>
  </si>
  <si>
    <t xml:space="preserve">analiza uzasadnia klimatyczną i społeczną </t>
  </si>
  <si>
    <t xml:space="preserve">analiza uzasadnia klimatyczną lub społeczną </t>
  </si>
  <si>
    <t xml:space="preserve">analiza nie uzasadnia potrzeby realizacji operacji </t>
  </si>
  <si>
    <t xml:space="preserve">Podmiot posiada doświadczenie </t>
  </si>
  <si>
    <t xml:space="preserve">Podmiot nie posiada doświadczenia </t>
  </si>
  <si>
    <t>Podmiot posiada doświadczenie, jeśli spełni oba warunki łącznie.
1.Doświadczenie w realizacji projektów na podstawie informacji zawartych we wniosku lub wskazaniu wiarygodnych źródeł informacji, np. ze strony www.projekty.barycz.pl – wykaz wniosków realizowanych za pośrednictwem LGD/ LGR, www.dzialaj.barycz.pl - wykaz projektów realizowanych na terenie LGD w ramach lokalnego konkursu grantowego.
2. Przedstawione zostaną informacje na temat wystarczającego zaplecza organizacyjno-technicznego lub administracyjnego lub
alternatywną formę wsparcia (umowę partnerską, porozumienie wskazujące na doświadczenie w realizacji zadania o podobnym charakterze, np. realizacja projektu w ramach współpracy samorządu z organizacjami pozarządowymi)</t>
  </si>
  <si>
    <t xml:space="preserve">Punkty są przyznawane za przedłożenie:
1. Wydruk ze strony www.projekty.barycz.pl lub www.dzialaj.barycz.pl
2. Umowa partnerska lub porozumienie o współpracy </t>
  </si>
  <si>
    <t>innowacja na poziomie wykorzystania potencjału oraz  procesu lub produktu</t>
  </si>
  <si>
    <t>brak innowacyjnego charakteru</t>
  </si>
  <si>
    <t xml:space="preserve">Kryterium weryfikowane na podstawie informacji we wniosku oraz poziomu kosztów wprowadzenia innowacji wynoszących min. 50% kosztów kwalifikowalnych.
Zaplanowane działania oraz koszty przyczynią się do wprowadzenia innowacji w zakresie wykorzystania potencjałów oraz  innowacji produktowej lub procesowej - nowego lub znacząco ulepszonego rozwiązania w odniesieniu do produktu (towaru lub usługi) lub procesu.  
• innowację produktową - wprowadzenie na rynek nowego towaru lub usługi;
• innowację procesową - wprowadzenie do praktyki nowych lub znacząco ulepszonych metod produkcji, dostawy. </t>
  </si>
  <si>
    <t>Punkty są przyznawane za przedłożenie dokumentacji (analizy) wskazujące, że operacja jest innowacyjna</t>
  </si>
  <si>
    <t>Punkty - opis</t>
  </si>
  <si>
    <t>Liczba punktów</t>
  </si>
  <si>
    <t>Propozycja sposobu weryfikacji kryterium</t>
  </si>
  <si>
    <t>Wykaz niezbędnych dokumentów ocenie Rady. Rada przyznaje punkty na podstawie:
informacji Wnioskodawcy zawartej w polu dot. zgodności z lokalnymi kryteriami wybory we wniosku.
Jeśli informacje nt. spełnienia kryteriów znajdują się w załącznikach bądź innych miejscach w dokumentacji, obowiązkiem Wnioskodawcy jest wskazanie, w którym miejscu się znajdują</t>
  </si>
  <si>
    <t>Przedsięwzięcie</t>
  </si>
  <si>
    <t xml:space="preserve">Koszty związane z wykorzystaniem odnawialnych źródeł energii stanowią minimum 50% kosztów kwalifikowalnych </t>
  </si>
  <si>
    <t>Koszty związane z wykorzystaniem odnawialnych źródeł energii stanowią minimum  30% kosztów kwalifikowalnych</t>
  </si>
  <si>
    <t xml:space="preserve">Projekt nie przewiduje kosztów związanych z wykorzystaniem odnawialnych źródeł energii </t>
  </si>
  <si>
    <t xml:space="preserve">Koszty związane z wykorzystaniem odnawialnych źródeł energii stanowią minimum 10% kosztów kwalifikowalnych </t>
  </si>
  <si>
    <t xml:space="preserve">Przez przeciwdziałanie zmianom klimatu w zakresie wykorzystania odnawialnych źródeł rozumie się 
działania potwierdzone dokumentami (np. warunki przyłączenia, przyrzeczenie odbioru energii) bezpośrednio związane z wykorzystaniem odnawialnych źródeł energii pozyskiwanej z: biomasy, elektrowni wiatrowych, wodnych, słonecznych wraz z urządzeniami służącymi optymalizacji wykorzystania pozyskanej energii. </t>
  </si>
  <si>
    <t>Punkty są przyznawane za przedłożenie dokumentacji potwierdzającej, że planowane źródło energii będzie mogło funkcjonować</t>
  </si>
  <si>
    <t xml:space="preserve">Koszty związane z gromadzeniem wody opadowej stanowią minimum 50% kosztów kwalifikowalnych </t>
  </si>
  <si>
    <t xml:space="preserve">Koszty związane z gromadzeniem wody opadowej stanowią minimum 30% kosztów kwalifikowalnych </t>
  </si>
  <si>
    <t xml:space="preserve">Koszty związane z gromadzeniem wody opadowej stanowią minimum 10% kosztów kwalifikowalnych </t>
  </si>
  <si>
    <t>Projekt nie przewiduje kosztów związanych z gromadzeniem wody opadowej</t>
  </si>
  <si>
    <t>Przez przeciwdziałanie zmianom klimatu w zakresie z gromadzeniem wody opadowej i jej wykorzystania na terenach zielonych rozumie się 
działania potwierdzone dokumentami (np. projekt ogrodu deszczowego) bezpośrednio związane z wykorzystaniem wód opadowych i ich rozprowadzenia i magazynowania na terenie obiektu.</t>
  </si>
  <si>
    <t>Punkty są przyznawane za przedłożenie dokumentacji wskazującej na efektywne wykorzystanie wody</t>
  </si>
  <si>
    <t xml:space="preserve">Tworzy 2 miejsca pracy więcej niż zakładane minimum </t>
  </si>
  <si>
    <t xml:space="preserve">Tworzy 1 miejsca pracy więcej niż zakładane minimum </t>
  </si>
  <si>
    <t>Operacja nie zakłada utworzenia więcej minimalnej ilości miejsc pracy</t>
  </si>
  <si>
    <t>Operacja zakłada rozwój gospodarczy obszaru poprzez utworzenie dodatkowych miejsc pracy wg wytycznych dla PS WPR, a informacja o tym została wskazana we wskaźnikach realizacji operacji</t>
  </si>
  <si>
    <t>P.1.1
P.1.2</t>
  </si>
  <si>
    <t>Operacja jest realizowana przez przedstawiciela grupy wymagającej wsparcia</t>
  </si>
  <si>
    <t>Operacja nie jest realizowana przez przedstawiciela grup wymagających wsparcia</t>
  </si>
  <si>
    <t xml:space="preserve">Grupa wymagająca wsparcia została określona w strategii. Dotyczy osoby podejmującej działalność. </t>
  </si>
  <si>
    <t>P.1.1
P.1.2
(dotyczy wyłącznie podejmowania działalności)</t>
  </si>
  <si>
    <t xml:space="preserve">Operacja przewiduje utworzenie przynajmniej dwóch miejsc pracy dla osób z grupy wymagającej wsparcia </t>
  </si>
  <si>
    <t xml:space="preserve">Operacja przewiduje utworzenie przynajmniej jednego miejsca pracy dla osób z grupy wymagającej wsparcia </t>
  </si>
  <si>
    <t>Operacja nie przewiduje utworzenia miejsca pracy dla osoby z grup wymagających wsparcia</t>
  </si>
  <si>
    <t>Operacja zakłada rozwój gospodarczy obszaru poprzez utworzenie dodatkowych miejsc pracy dla osób z grup wymagających wsparcia określonych w strategii wg wytycznych dla PS WPR, a informacja o tym została wskazana we wskaźnikach realizacji operacji.</t>
  </si>
  <si>
    <t xml:space="preserve">operacja realizowana wyłącznie na obszarze miejscowości do 5 tys. mieszkańców </t>
  </si>
  <si>
    <t xml:space="preserve">operacja realizowana w całości lub części na obszarze miejscowości powyżej 5 tys. mieszkańców </t>
  </si>
  <si>
    <t>Weryfikowane na podstawie informacji o miejscu realizacji operacji, wskazanej we wniosku i danych GUS o ilości mieszkańców w miejscowości na koniec roku poprzedzającego złożenie wniosku</t>
  </si>
  <si>
    <t>Punkty są przyznawane za przedłożenie wydruku danych GUS dotyczących liczby mieszkańców.</t>
  </si>
  <si>
    <t>operacja spełnia kryterium</t>
  </si>
  <si>
    <t>operacja nie spełnia kryterium</t>
  </si>
  <si>
    <t>Kryterium weryfikowane na podstawie umowy potwierdzającej udostępnienie na czas trwałości operacji obiektu lub infrastruktury turystycznej, której przedmiot działalności będzie jej uatrakcyjnieniem (wyodrębnione miejsce do prowadzenia działalności, np. mobilnej).</t>
  </si>
  <si>
    <t>Punkty są przyznawane za przedłożenie umowy potwierdzającej udostępnienie na czas trwałości operacji obiektu lub infrastruktury turystycznej</t>
  </si>
  <si>
    <t xml:space="preserve">P.1.1
P.1.2
</t>
  </si>
  <si>
    <t>Operacja nie spełnia kryterium</t>
  </si>
  <si>
    <t>Kryterium preferuje wnioskodawców, którzy są związani z obszarem, faktycznie zameldowani na obszarze. W przypadku operacji polegających na rozwijaniu działalności gospodarczej kryterium ma preferować firmy, które mają swoją siedzibę lub oddział na obszarze LSR prze okres min. 24 miesięcy poprzedzających miesiąc złożenia wniosku</t>
  </si>
  <si>
    <t xml:space="preserve">Punkty są przyznawane za przedłożenie:
1. zaświadczenia o zameldowaniu w przypadku osób podejmujących działalność lub
2. wydruku CEDiG lub KRS w przypadku podmiotów prowadzących działalność </t>
  </si>
  <si>
    <t xml:space="preserve">brak powiązań podmiotu z ofertą obszaru </t>
  </si>
  <si>
    <t>podmiot rozwija istniejąca ofertę</t>
  </si>
  <si>
    <t xml:space="preserve">wnioskodawca jest zarejestrowany i aktywny na co najmniej dwóch stronach </t>
  </si>
  <si>
    <t>wnioskodawca jest zarejestrowany i aktywny na minimum jednej ze stron</t>
  </si>
  <si>
    <t>Punkty są przyznawane za przedłożenie do wniosku wydruków ze wskazanych w opisie kryterium stron internetowych</t>
  </si>
  <si>
    <t>podmiot nie jest zarejestrowany</t>
  </si>
  <si>
    <t>dostępność min. 2 produktów z listy oraz promocja usług, produktów</t>
  </si>
  <si>
    <t>dostępność min.1 produktów z listy oraz promocja usług, produktów</t>
  </si>
  <si>
    <t xml:space="preserve">dostępność min. 1 produktu z listy lub promocja usługi, produktu </t>
  </si>
  <si>
    <t xml:space="preserve">brak wsparcia systemu  (brak dostępności  i promocji produktów i usług) </t>
  </si>
  <si>
    <t xml:space="preserve">Kryterium weryfikowane na podstawie wsparcia (sprzedaż/zakup i/ lub promocja) objętych znakiem produktów lub usług. Współpraca potwierdzona min. 3 dowodami zakupu/sprzedaży na min. 300 zł każdy (dokonanymi  co najmniej raz na pół roku) dla każdego ze wskazanych produktów lub usług w okresie 12 miesięcy poprzedzających miesiąc złożenia wniosku.
Promocja potwierdzona min. jednym dowodem zakupu na min. 100 zł materiałów promocyjnych dotyczących całości oferty obszaru lub poszczególnych produktów/usług w okresie 12 miesięcy poprzedzających miesiąc złożenia wniosku . 
Sprzedaż dotyczy certyfikowanych produktów/usług  podmiotom objętych znakiem. </t>
  </si>
  <si>
    <t>Punkty są przyznawane za przedłożenie dowodów zakupu/sprzedaży produktów i/lub usług lub materiałów promocyjnych.</t>
  </si>
  <si>
    <t>jest użytkownikiem i posiada znak DBP na rozwijany produkt lub usługę</t>
  </si>
  <si>
    <t xml:space="preserve">jest kandydatem do znaku DBP na rozwijany produkt lub usługę lub jest użytkownikiem znaku DBP otworzy nowy produkt lub usługę.  </t>
  </si>
  <si>
    <t>nie jest użytkownikiem i nie posiada znaku DBP</t>
  </si>
  <si>
    <t>Kryterium weryfikowane na podstawie informacji zawartych we wniosku i załącznikach, potwierdzane przez Kapitułę Znaku DBP. Oferta będąca rezultatem projektu ma być objęta znakiem DBP lub kandydować o znak.</t>
  </si>
  <si>
    <t>Zaplanowano komunikację wirtualną i fizyczną</t>
  </si>
  <si>
    <t>Zaplanowano komunikację wirtualną lub fizyczną</t>
  </si>
  <si>
    <t>Projekt nie przewiduje narzędzi promocyjnych obszaru Doliny Baryczy</t>
  </si>
  <si>
    <t>Zaplanowano w kosztach narzędzia komunikacji:
1. wirtualnej w postaci:
stałej informacji za pośrednictwem strony  www, mediów społecznościowych Wnioskodawcy. Powiązanie oferty z ofertą obszaru Doliny Baryczy (komunikowanie logo, opisu obszaru, linkowanie do strony turystycznej obszaru www.dolinabarycz.travel) oraz udostępnienie oferty w aplikacji  Dolina Baryczy. 
2. fizycznej w postaci trwałych nośników informacji, np. mapy, tablice, plansze, publikacje (poza ulotkami), oklejenie pojazdu, uwzględniające logo Doliny Baryczy, mapę oraz podstawowe informacje o obszarze, np. Naj…. z Doliny Baryczy</t>
  </si>
  <si>
    <t xml:space="preserve">Punkty są przyznawane za przedłożenie projektu/koncepcji materiałów promocyjnych oraz innych dokumentów umożliwiających realizację planowanego zadnia (np. zgłoszenie) </t>
  </si>
  <si>
    <t>Koszty zachowania potencjału stanowią 100% w przypadku obiektów zabytkowych lub 80% w przypadku wykorzystania obiektów z katalogu</t>
  </si>
  <si>
    <t>Koszty zachowania potencjału stanowią 50% w przypadku obiektów zabytkowych lub 20% w przypadku wykorzystania obiektów z katalogu</t>
  </si>
  <si>
    <t>Koszty wykorzystania lokalnych tradycji architektonicznych stanowią 50%</t>
  </si>
  <si>
    <t>Nie zaplanowano kosztów wsparcia potencjału architektonicznego</t>
  </si>
  <si>
    <t>Zachowanie lokalnego potencjału 
architektonicznego dotyczy wskazania kosztów wsparcia:
-obiektów zabytkowych (wpisanych do wykazu lub ewidencji zabytków lub wymagających opinii konserwatora  zabytków wraz z uzgodnieniami  planowanego zakresu) lub
- wykorzystania koncepcji całego obiektu z Katalogu Infrastruktury Architektonicznej dla Doliny Baryczy
- rozwiązań projektowych wykorzystujących lokalne tradycje architektoniczne zidentyfikowane w Katalogu Infrastruktury Architektonicznej dla Doliny Baryczy</t>
  </si>
  <si>
    <t>Punkty są przyznawane za przedłożenie dokumentacji potwierdzającej zabytkowość obiektu wraz z pozytywnym stanowiskiem  konserwatora i/lub dokumentacji projektowej potwierdzającej wykorzystanie Katalogu Infrastruktury Architektonicznej dla Doliny Baryczy</t>
  </si>
  <si>
    <t xml:space="preserve">operacja tworzy uzupełnienie lub ofertę szlaku, projekt zakłada narzędzia - informacje przekierowujące ze szlaku do oferty </t>
  </si>
  <si>
    <t>operacja dotyczy miejsca zlokalizowanego bezpośrednio na/przy szlaku i tworzy uzupełnienie lub ofertę szlaku</t>
  </si>
  <si>
    <t xml:space="preserve">operacja nie tworzy oferty przy szlaku </t>
  </si>
  <si>
    <t xml:space="preserve">We wniosku wskazano narzędzia informujące o ofercie lub przekierowujące do oferty wraz niezbędną dokumentacją. 
Oferta sieciowych produktów turystycznych (szlaki kajakowy, rowerowy, piesze, konne, ścieżki przyrodnicze, Kolorowy Szlak Karpia, oferta gastronomiczna na bazie ryb),  zidentyfikowana jest wg materiałów dostępnych na www.dolinabaryczy.travel w zakładce Oferta turystyczna .  </t>
  </si>
  <si>
    <t xml:space="preserve">Punkty są przyznawane za przedłożenie dokumentów:
1. aktualnej mapki turystycznej lub wydruku screenu mapki dot. szlaku lub ścieżki  wskazującą umiejscowienie operacji względem szlaków/ścieżek. Mapki dostępne są w biurze LGD lub na stronie dolinabaryczy.travel
2. pozwalających na umieszczenie narzędzi informacji na szlaku. </t>
  </si>
  <si>
    <t xml:space="preserve">wnioskodawcą jest domownik uprawnionego do rybactwa zgodnie z przepisami KRUS lub osobą współpracującą zgodnie z przepisami ZUS </t>
  </si>
  <si>
    <t>wnioskodawcą jest uprawniony do rybactwa i złożył sprawozdanie RRW co najmniej za rok poprzedzający rok złożenia wniosku</t>
  </si>
  <si>
    <t>wnioskodawcą jest uprawniony do rybactwa i nie złożył sprawozdania RRW za rok poprzedzający rok złożenia wniosku</t>
  </si>
  <si>
    <t>wnioskodawca nie jest rybakiem ani domownikiem rybaka lub osobą zgodnie  z przepisami KRUS z nim współpracującą zgodnie z przepisami ZUS</t>
  </si>
  <si>
    <t>Uprawniony do rybactwa oznacza podmiot wskazany w Ustawie o rybactwie śródlądowym (art. 4 ust. 1 Ustawy z 18.04.85)</t>
  </si>
  <si>
    <t>Punkty są przyznawane za przedłożenie dokumentów potwierdzających spełnienie warunków wskazanych w kryterium, tj.:
1. Wskazujących, że wnioskodawca jest domownikiem uprawnionego do rybactwa (z KRUS) lub, że jest osobą współpracującą z nim (z ZUS) i/lub
2. Wskazujących, że wnioskodawcą jest podmiot uprawniony do rybactwa</t>
  </si>
  <si>
    <t>Operacja udostępnia i informuje o obszarach cennych przyrodniczo i wspiera nieododpłatną, ofertę turystyczną</t>
  </si>
  <si>
    <t>Operacja udostępnia i informuje o obszarach cenne przyrodniczo lub wspiera odpłatną, ale nie nastawioną na zysk ofertę turystyczną</t>
  </si>
  <si>
    <t xml:space="preserve">Kryterium preferuje operacje polegające na udostępnieniu obszarów cennych przyrodniczo w sposób przyczyniający się do  ich ochrony (np. poprzez regulację dostępu,  ochronę interesów podmiotów gospodarujących na tych obszarach) oraz zapewnia informowanie o specyfice tego obszaru lub wspiera ogólnie dostępną, nie nastawianą na zysk ofertę turystyczną. </t>
  </si>
  <si>
    <t>Zaspokajanie potrzeb grup wymagających wsparcia na rynku pracy  </t>
  </si>
  <si>
    <t>P.1.1</t>
  </si>
  <si>
    <t>P.1.2</t>
  </si>
  <si>
    <t>P.2.1 (projekty partnerskie)</t>
  </si>
  <si>
    <t>P.2.2 (projekty partnerskie)</t>
  </si>
  <si>
    <t>P.3.2</t>
  </si>
  <si>
    <t>Potencjał wnioskodawcy</t>
  </si>
  <si>
    <t xml:space="preserve">Preferuje wnioskodawców, którzy posiadają doświadczenie w
realizacji projektów tematycznie związanych z planowanymi do wykonania projektami własnymi
</t>
  </si>
  <si>
    <t>Wnioskodawca posiada doświadczenie w realizacji projektów tematycznie związanych z planowanym do wykonania projektem własnym</t>
  </si>
  <si>
    <t>Wnioskodawca nie posiada doświadczenia w realizacji projektów tematycznie związanych z planowanym do wykonania projektem własnym</t>
  </si>
  <si>
    <t xml:space="preserve">Partnerska koordynacja działań </t>
  </si>
  <si>
    <t>Preferuje wnioskodawców posiadających doświadczenie w koordynacji działań z udziałem wielu partnerów</t>
  </si>
  <si>
    <t>Preferuje wnioskodawców, którzy w okresie ostatnich pięciu lat przed złożeniem wniosku koordynowali przedsięwzięcia z udziałem większej ilości partnerów na większym obszarze</t>
  </si>
  <si>
    <t>Wnioskodawca nie koordynował co najmniej dwóch przedsięwzięć z udziałem co najmniej ośmiu partnerów na obszarze co najmniej trzech gmin</t>
  </si>
  <si>
    <t xml:space="preserve">co najmniej 10 punktów procentowych </t>
  </si>
  <si>
    <t xml:space="preserve">co najmniej 5 punktów procentowych </t>
  </si>
  <si>
    <t xml:space="preserve">co najmniej 3 punktów procentowych </t>
  </si>
  <si>
    <t>wkład własny zgodny z LSR</t>
  </si>
  <si>
    <t>Analiza potrzeb</t>
  </si>
  <si>
    <t xml:space="preserve">analiza uzasadnia potrzebę realizacji operacji </t>
  </si>
  <si>
    <t xml:space="preserve">analiza nie uzasadnia potrzebę  realizacji operacji </t>
  </si>
  <si>
    <t xml:space="preserve">Analiza potrzeb wykazuje  zapotrzebowanie na realizację danego projektu, w tym wiarygodność  partnerów, zakładanych rezultatów 
Przedstawiono w opisie analiza potrzeb operacji określa zapotrzebowanie, grupy docelowe oraz  przyszłe zainteresowanie. Opis określa jak wyglądać będą możliwości korzystania z usług lub oferty.
</t>
  </si>
  <si>
    <t>Wnioskodawca nie posiada strony www przeznaczonej do obsługi projektu własnego</t>
  </si>
  <si>
    <t xml:space="preserve">Wykorzystanie lokalnych zasobów  </t>
  </si>
  <si>
    <t xml:space="preserve">Preferuje operacje, które zachowują i bazują na lokalnym potencjale .  </t>
  </si>
  <si>
    <t xml:space="preserve">realizacja projektu bazuje lub służy zachowaniu przynajmniej dwóch ze wskazanych potencjałów, </t>
  </si>
  <si>
    <t>Realizacja projektu bazuje lub służy zachowaniu jednego ze wskazanych potencjałów</t>
  </si>
  <si>
    <t>Realizacja projektu nie służy zachowaniu potencjału</t>
  </si>
  <si>
    <t xml:space="preserve">Operacja zakłada udział w projekcie lub jest skierowana do osób lub ich dzieci wskazanych w LSR jako grupy defaworyzowane.  </t>
  </si>
  <si>
    <t xml:space="preserve">Operacja zakłada udział lub jest skierowana do grup defaworyzowanych  </t>
  </si>
  <si>
    <t xml:space="preserve">Operacja nie zakłada udziału lub nie jest skierowana do grup defaworyzowanych  </t>
  </si>
  <si>
    <t>Grupa defaworyzowana została określona w strategii. Kryterium przyznaje się również za włączenie w projekt dzieci i osób z grupy defaworyzowanej</t>
  </si>
  <si>
    <t xml:space="preserve">Preferowane będą operacje, w których deklarowany wkład własny jest większy od minimalnego wkładu wymaganego w LSR </t>
  </si>
  <si>
    <r>
      <t xml:space="preserve">Kryterium weryfikowane na podstawie, informacji zawartych w opisie operacji, budżecie wniosku.  
Wkład własny (finansowy, rzeczowy,  praca własna ( za wyjątkiem RiM)
Wielkość </t>
    </r>
    <r>
      <rPr>
        <b/>
        <sz val="8"/>
        <color theme="1"/>
        <rFont val="Calibri"/>
        <family val="2"/>
        <charset val="238"/>
        <scheme val="minor"/>
      </rPr>
      <t>całkowitych wydatków kwalifikowalnych</t>
    </r>
    <r>
      <rPr>
        <sz val="8"/>
        <color theme="1"/>
        <rFont val="Calibri"/>
        <family val="2"/>
        <charset val="238"/>
        <scheme val="minor"/>
      </rPr>
      <t xml:space="preserve"> w stosunku do </t>
    </r>
    <r>
      <rPr>
        <b/>
        <sz val="8"/>
        <color theme="1"/>
        <rFont val="Calibri"/>
        <family val="2"/>
        <charset val="238"/>
        <scheme val="minor"/>
      </rPr>
      <t>maksymalnej wartości całkowitych</t>
    </r>
    <r>
      <rPr>
        <sz val="8"/>
        <color theme="1"/>
        <rFont val="Calibri"/>
        <family val="2"/>
        <charset val="238"/>
        <scheme val="minor"/>
      </rPr>
      <t xml:space="preserve"> wydatków kwalifikowalnych projektu określonych w ogłoszeniu 
o konkursie. 
</t>
    </r>
  </si>
  <si>
    <t xml:space="preserve">Preferuje operacje, które zachowują  lokalny potencjał   przyrodniczy i/lub historyczno-kulturowy  </t>
  </si>
  <si>
    <t>realizacja projektu służy zachowaniu dwóch ze wskazanych potencjałów</t>
  </si>
  <si>
    <t>realizacja projektu bazuje lub służy zachowaniu przynajmniej jednego ze wskazanych potencjałów</t>
  </si>
  <si>
    <t>realizacja projektu nie służy zachowaniu potencjału</t>
  </si>
  <si>
    <t>Zachowanie lokalnego  potencjału związane jest z zaplanowaniem min. 10% kosztów kwalifikowalnych służących wsparciu: 
- potencjału historyczno-kulturalnego:  tradycyjne zawody, w tym rybactwo (w zakresie utrzymania podstawowej działalności rybackiej), rękodzielnictwo; aktywność formacji artystycznych, których oferta upubliczniona jest na stronie dbpoleca.barycz.pl/usługi kulturalne, działających we współpracy z ośrodkami kultury (orkiestry, zespoły taneczne, zespoły ludowe);
- potencjału przyrodniczego (działania dla zabezpieczenia chronionych gatunków flory lub fauny lub działania na rzecz zachowania bioróżnorodności w zakresie stosowania gatunków rodzimych i przyjaznych zapylaczom wg katalogu dostępnego na stronie LGD).
Kryterium weryfikowane na podstawie opisu operacji i zakresu kosztów.</t>
  </si>
  <si>
    <t>Weryfikowane na podstawie informacji zawartych we wniosku oraz wskazaniu wiarygodnych źródeł informacji o projekcie.</t>
  </si>
  <si>
    <t>P.1.1
P.2.1
P.3.1</t>
  </si>
  <si>
    <t>Preferuje operacie w ramach których przygotowana  została wiarygodna analiza potrzeb, uzasadniona została potrzeba społeczności lokalnej, wskazane zostały grupy odbiorców działań lub efektów będących rezultatem projektu</t>
  </si>
  <si>
    <t>Kryterium weryfikowane na podstawie wskazania odpowiedniej do rodzaju projektu strony www</t>
  </si>
  <si>
    <t xml:space="preserve">1. Wydruk z właściwej strony www
</t>
  </si>
  <si>
    <t>P.2.1</t>
  </si>
  <si>
    <t>P.3.1</t>
  </si>
  <si>
    <t>P.2.2</t>
  </si>
  <si>
    <t>Minimalne i maksymalne wartości punktów w poszczególnych przedsięwzięciach</t>
  </si>
  <si>
    <t>Minimalna liczba punktów</t>
  </si>
  <si>
    <t>Maksymalna liczba punktów</t>
  </si>
  <si>
    <t>P.1.1, podejmowanie działalności</t>
  </si>
  <si>
    <t>P.1.2, podejmowanie działalności</t>
  </si>
  <si>
    <t>Założenia do minimalnej wartości punktów</t>
  </si>
  <si>
    <t>40% maksymalnej liczby punktów</t>
  </si>
  <si>
    <t>czy dla biznesu to dawać?</t>
  </si>
  <si>
    <t>czy podejmowanie też?</t>
  </si>
  <si>
    <t>Lokalne kryteria wyboru dla konkursów i projektów partnerskich (kryteria rankingujące)</t>
  </si>
  <si>
    <t>Lokalne kryteria wyboru dla operacji własnych (kryteria rankingujące)</t>
  </si>
  <si>
    <t>Kryteria zgodności z LSR (kryteria dostępowe)</t>
  </si>
  <si>
    <t>Lp.</t>
  </si>
  <si>
    <t>Kryterium</t>
  </si>
  <si>
    <t>Tak</t>
  </si>
  <si>
    <t>Nie</t>
  </si>
  <si>
    <t>1.</t>
  </si>
  <si>
    <t xml:space="preserve">2. </t>
  </si>
  <si>
    <t xml:space="preserve">3. </t>
  </si>
  <si>
    <t>4.</t>
  </si>
  <si>
    <t>Uzasadnienie:</t>
  </si>
  <si>
    <t>Analiza potrzeb wykazuje zapotrzebowanie na realizację danego projektu bądź jego elementu- efektywności, w tym określenie  stanu wyjścia oraz rezultatów- stan po zmianie:
- efektywność klimatyczna w zakresie OZE, BZI;
- efektywność społeczna w zakresie udziału społeczności w ofercie wspartej w ramach projektu świadczonej w obiektach publicznych, np. świetlice wiejskie, ośrodki kultury</t>
  </si>
  <si>
    <t>Punkty są przyznawane za przedłożenie:
1. wydruku aktualnej oferty Wnioskodawcy ze strony dbpoleca.barycz.pl</t>
  </si>
  <si>
    <t>czy podejmowanie też?
Od co najmniej roku</t>
  </si>
  <si>
    <t>Preferuje podmioty aktywnie tworzące ofertę obszaru, tj. zarejestrowane  (rejestracja nieodpłatna), których oferta jest od co najmniej roku przed złożeniem wniosku opisana na stronie www.dbpoleca. barycz.pl - baza producentów i usługodawców z obszaru.
Wnioskujący podmiot posiada upublicznioną wizytówkę i aktualną ofertę.
Wniosek zawiera opis nowej oferty lub zakres wsparcia aktualnej oferty.
Weryfikowane na podstawie danych ze strony na dzień złożenia wniosku i biznesplanie wskazującego nową ofertę oraz na podstawie zestawienia rzeczowo-finansowego ujmującego koszty dotyczące nowej oferty.</t>
  </si>
  <si>
    <t>Kryterium preferuje podmioty aktywnie tworzące ofertę  obszaru zarejestrowane na stronach LGD:
1.  edukacja.barycz.pl. Aktywność określona jest na podstawie uczestnictwa w programie oraz  aktywności (raport wskazuje aktywność min. 1 raz w miesiącu w okresie min.  2-óch  lat  poprzedzających  miesiąc złożenia wniosku).
2. dnikarpia.barycz.pl- aktywność jest określana na podstawie organizacji wydarzenia w min. 2-óch edycjach Dni Karpia w okresie 3-ech  lat  łącznie z rokiem złożenia wniosku
3. sklep.barycz.pl- aktywność jest określana na podstawie prowadzenia stałej lub sezonowej  (min. 3 miesiące) sprzedaży produktów lub usług w ramach półki Wnioskodawcy,  liczone w okresie  roku  poprzedzającego  miesiąc złożenia wniosku
4. działaj.barycz.pl – opisane projekty i działania inicjatyw były/ są realizowane przez podmioty planowane do wsparcia w okresie 5-u  lat  łącznie z rokiem złożenia wniosku</t>
  </si>
  <si>
    <r>
      <t xml:space="preserve">podmiot tworzy nową ofertę </t>
    </r>
    <r>
      <rPr>
        <u/>
        <sz val="8"/>
        <color theme="1"/>
        <rFont val="Calibri"/>
        <family val="2"/>
        <charset val="238"/>
        <scheme val="minor"/>
      </rPr>
      <t>produktu</t>
    </r>
    <r>
      <rPr>
        <sz val="8"/>
        <color theme="1"/>
        <rFont val="Calibri"/>
        <family val="2"/>
        <charset val="238"/>
        <scheme val="minor"/>
      </rPr>
      <t xml:space="preserve"> i wskazano, że koszty nowej oferty stanowią nie mniej niż 25% kosztów kwalifikowalnych operacji</t>
    </r>
  </si>
  <si>
    <r>
      <t xml:space="preserve">podmiot tworzy nową ofertę </t>
    </r>
    <r>
      <rPr>
        <u/>
        <sz val="8"/>
        <color theme="1"/>
        <rFont val="Calibri"/>
        <family val="2"/>
        <charset val="238"/>
        <scheme val="minor"/>
      </rPr>
      <t xml:space="preserve">usługi </t>
    </r>
    <r>
      <rPr>
        <sz val="8"/>
        <color theme="1"/>
        <rFont val="Calibri"/>
        <family val="2"/>
        <charset val="238"/>
        <scheme val="minor"/>
      </rPr>
      <t>i wskazano, że koszty nowej oferty stanowią nie mniej niż 25% kosztów kwalifikowalnych operacji</t>
    </r>
  </si>
  <si>
    <t xml:space="preserve">ukryte jest 26: </t>
  </si>
  <si>
    <t>j</t>
  </si>
  <si>
    <t>p</t>
  </si>
  <si>
    <t>s</t>
  </si>
  <si>
    <t>UWAGA: konieczne wskazanie we wskaźnikach adekwatnej we wniosku liczby miejsc pracy</t>
  </si>
  <si>
    <t>Preferuje wnioskodawców, którzy posiadają prawo do zarządzania programem Edukacja dla Doliny Baryczy, lub administrowania Znakiem Dolina Baryczy Poleca, lub
Koordynacji Dni Karpia lub są operatorem szlaku lub realizują powyższe zadania w ramach umowy partnerskiej.
Doświadczenie w realizacji projektów  weryfikowane na podstawie informacji zawartych we wniosku oraz wskazaniu wiarygodnych źródeł informacji o projekcie.</t>
  </si>
  <si>
    <t>1. Dokumenty potwierdzające doświadczenie, np.. umowy o dofinansowanie
2. Umowa partnerska</t>
  </si>
  <si>
    <t xml:space="preserve">Preferuje operacje, które zakładają promocję obszaru LGD w kontekście  marki Doliny Baryczy </t>
  </si>
  <si>
    <t xml:space="preserve">Zaplanowano w kosztach narzędzia komunikacji:
1. wirtualnej w postaci:
stałej informacji za pośrednictwem strony  www, mediów społecznościowych Wnioskodawcy. Powiązanie oferty z ofertą obszaru imarki Doliny Baryczy (komunikowanie logo, opisu obszaru, linkowanie do strony turystycznej obszaru www.dolinabarycz.travel) oraz udostępnienie oferty w aplikacji  Dolina Baryczy. 
2. fizycznej w postaci trwałych nośników informacji, np. mapy, tablice, plansze, publikacje (poza ulotkami), oklejenie pojazdu, uwzględniające logo Doliny Baryczy, mapę oraz podstawowe informacje o obszarze, np. Naj…. z Doliny Baryczy
</t>
  </si>
  <si>
    <t>Punkty są przyznawane za przedłożenie projektu/koncepcji materiałów promocyjnych oraz innych dokumentów umożliwiających realizację planowanego zadania (np. zgłoszenie)</t>
  </si>
  <si>
    <t>Punkty są przyznawane za przedłożenie analizy wskaźnikowej w zakresie stanu bieżącego i po realizacji operacji.
UWAGA:
Maksymalna iloś punktów dla P.1.1 oraz P.1.2 to 1, a dla P.2.1 (projekty partnerskie), P.2.2oraz P.3.2 to 2</t>
  </si>
  <si>
    <t>2024-03-19: Uwaga!
W P.2.1 oraz P.2.2 usunęłam wpisy o projektacj partnerskich, bo to, że są to kryteria dla konkursów i projektów partnerskich wynika z nagłówka dokumentu. Dzięki usunięciu wskazania projektów partnerskich w kolumnie Przedsięwzięcie, zestaw kryteriów będzie uniwersalny dla Dś i WLKP, tym bardziej, że w P.2.2 jedne z grantów w EFS+ musimy zamienić na konkursy</t>
  </si>
  <si>
    <t>P.1.1
P.1.2
P.2.1 
P.2.2 
P.3.2</t>
  </si>
  <si>
    <t>P.2.1 
P.2.2 
P.3.2</t>
  </si>
  <si>
    <t>P.1.1
P.1.2
P.2.1 
P.2.2 
P.3.2
Kryterium nie dotyczy podejmowania działalności</t>
  </si>
  <si>
    <t>kategoria kryteriów:
j- jakościowe
p- zgodności z programem
s- specyficzne dla obszaru</t>
  </si>
  <si>
    <t>% udział punktów wg rodzajów kryteriów</t>
  </si>
  <si>
    <t>Kryteria wynikające z programów</t>
  </si>
  <si>
    <t>Kryteria specyficzne dla obszaru</t>
  </si>
  <si>
    <t>Kryteria jakościowe</t>
  </si>
  <si>
    <t>Operacja/grant zakłada realizację co najmniej jednego celu ogólnego określonego w LSR wskazanego w naborze</t>
  </si>
  <si>
    <t>Operacja/grant zakłada realizację co najmniej jednego celu szczegółowego określonego w LSR wskazanego w naborze</t>
  </si>
  <si>
    <t>Operacja/grant zakłada osiągnięcie wskaźników monitoringu określonych w LSR wskazanych w naborze</t>
  </si>
  <si>
    <t>Operacja/grant wynika ze zdiagnozowanych potrzeb i jest odpowiedzią na główne i istotne problemy określone w LSR</t>
  </si>
  <si>
    <t xml:space="preserve">Operacje/granty, które nie są zgodne z co najmniej jednym celem głównym i co najmniej jednym celem szczegółowym LSR przez osiąganie zaplanowanych w LSR i przypisanych do tych celów wskaźników, nie podlegają ocenie zgodności operacji z kryteriami wyboru. </t>
  </si>
  <si>
    <t>Wnioskodawca koordynował co najmniej trzy przedsięwzięcia z udziałem co najmniej dziesięciu partnerów na obszarze co najmniej ośmiu gmin</t>
  </si>
  <si>
    <t>Wnioskodawca koordynował co najmniej dwa przedsięwzięcie z udziałem co najmniej ośmiu partnerów na obszarze co najmniej trzech gmin</t>
  </si>
  <si>
    <t>Preferuje wnioskodawców będących właścicielem strony www lub mającym prawo do administrowania stroną www przeznaczonej do obsługi właściwego projektu własnego (innych niż podstawowa strona LGD)</t>
  </si>
  <si>
    <t xml:space="preserve">Wnioskodawca posiada stronę www lub prawo do administrowania stroną www przeznaczoną do obsługi projektu własnego </t>
  </si>
  <si>
    <t xml:space="preserve">Lokalny potencjał:  
•kulturalny  (np. tradycje i obrzędy,
legendy, tradycyjne zawody, zespoły muzyczne   etc.), 
•historyczny  (np. zabytki, fakty i przekazy
historycznych, tradycje architektoniczne etc.) 
•przyrodniczy (charakterystyczna dla obszaru flora i fauna, w tym gatunki i obszary chronione) 
•gospodarczy  ( tradycyjne zawody w tym rybacki, kowal, piekarz, rolnik itp)
</t>
  </si>
  <si>
    <r>
      <t xml:space="preserve">Strona www </t>
    </r>
    <r>
      <rPr>
        <sz val="11"/>
        <color theme="1"/>
        <rFont val="Calibri"/>
        <family val="2"/>
        <charset val="238"/>
        <scheme val="minor"/>
      </rPr>
      <t>dotycząca systemowych działań aktywizacyjnych na obszarze Doliny Baryczy</t>
    </r>
  </si>
  <si>
    <r>
      <t xml:space="preserve">Zaspokajanie potrzeb grup </t>
    </r>
    <r>
      <rPr>
        <sz val="11"/>
        <color theme="1"/>
        <rFont val="Calibri"/>
        <family val="2"/>
        <charset val="238"/>
        <scheme val="minor"/>
      </rPr>
      <t>wymagających wsparcia</t>
    </r>
  </si>
  <si>
    <t>Wsparcie nowych podmiotów</t>
  </si>
  <si>
    <t>Kryterium preferuje wnioskodawców, którzy nie uzyskali wsparcia finansowego w postaci bezpośredniej dotacji za pośrednictwem LGD w ciągu 10-u lat poprzedzających rok złożenia wniosku</t>
  </si>
  <si>
    <t>Podmiot otrzymał wsparcia</t>
  </si>
  <si>
    <t>Wnioskodawca oświadcza, że nie korzystał ze wsparcia jako:
- osoba fizyczna;
- jednoosobowa działalność dospodarcza;
- wspólnik spółki.</t>
  </si>
  <si>
    <t>Oświadczenie Wnioskodawcy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</si>
</sst>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b/>
      <sz val="11"/>
      <color theme="1"/>
      <name val="Calibri"/>
      <family val="2"/>
      <charset val="238"/>
      <scheme val="minor"/>
    </font>
    <font>
      <b/>
      <sz val="8"/>
      <color theme="1"/>
      <name val="Calibri"/>
      <family val="2"/>
      <charset val="238"/>
      <scheme val="minor"/>
    </font>
    <font>
      <sz val="8"/>
      <color theme="1"/>
      <name val="Calibri"/>
      <family val="2"/>
      <charset val="238"/>
      <scheme val="minor"/>
    </font>
    <font>
      <sz val="11"/>
      <color theme="0"/>
      <name val="Calibri"/>
      <family val="2"/>
      <charset val="238"/>
      <scheme val="minor"/>
    </font>
    <font>
      <sz val="11"/>
      <color theme="1"/>
      <name val="Calibri"/>
      <family val="2"/>
      <charset val="238"/>
      <scheme val="minor"/>
    </font>
    <font>
      <sz val="8"/>
      <name val="Calibri"/>
      <family val="2"/>
      <charset val="238"/>
      <scheme val="minor"/>
    </font>
    <font>
      <u/>
      <sz val="8"/>
      <color theme="1"/>
      <name val="Calibri"/>
      <family val="2"/>
      <charset val="238"/>
      <scheme val="minor"/>
    </font>
    <font>
      <b/>
      <sz val="11"/>
      <color rgb="FFFF0000"/>
      <name val="Calibri"/>
      <family val="2"/>
      <charset val="238"/>
      <scheme val="minor"/>
    </font>
    <font>
      <b/>
      <sz val="9"/>
      <color theme="1"/>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5" fillId="0" borderId="0" applyFont="0" applyFill="0" applyBorder="0" applyAlignment="0" applyProtection="0"/>
  </cellStyleXfs>
  <cellXfs count="97">
    <xf numFmtId="0" fontId="0" fillId="0" borderId="0" xfId="0"/>
    <xf numFmtId="0" fontId="0" fillId="0" borderId="0" xfId="0" applyAlignment="1">
      <alignment vertical="top" wrapText="1"/>
    </xf>
    <xf numFmtId="0" fontId="0" fillId="0" borderId="0" xfId="0" applyAlignment="1">
      <alignment horizontal="left" vertical="top"/>
    </xf>
    <xf numFmtId="0" fontId="0" fillId="0" borderId="0" xfId="0" applyAlignment="1">
      <alignment vertical="top"/>
    </xf>
    <xf numFmtId="0" fontId="0" fillId="2" borderId="0" xfId="0" applyFill="1" applyAlignment="1">
      <alignment vertical="top"/>
    </xf>
    <xf numFmtId="0" fontId="0" fillId="2" borderId="0" xfId="0" applyFill="1" applyAlignment="1">
      <alignment vertical="top" wrapText="1"/>
    </xf>
    <xf numFmtId="0" fontId="3" fillId="0" borderId="0" xfId="0" applyFont="1" applyAlignment="1">
      <alignment vertical="top" wrapText="1"/>
    </xf>
    <xf numFmtId="0" fontId="1" fillId="0" borderId="0" xfId="0" applyFont="1" applyAlignment="1">
      <alignment vertical="top" wrapText="1"/>
    </xf>
    <xf numFmtId="0" fontId="0" fillId="0" borderId="3" xfId="0" applyBorder="1" applyAlignment="1">
      <alignment horizontal="left" vertical="top"/>
    </xf>
    <xf numFmtId="0" fontId="0" fillId="0" borderId="4" xfId="0" applyBorder="1"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vertical="top" wrapText="1"/>
    </xf>
    <xf numFmtId="0" fontId="2" fillId="0" borderId="1" xfId="0" applyFont="1" applyBorder="1" applyAlignment="1">
      <alignment vertical="top" wrapText="1"/>
    </xf>
    <xf numFmtId="0" fontId="0" fillId="0" borderId="3" xfId="0" applyBorder="1" applyAlignment="1">
      <alignment vertical="top" wrapText="1"/>
    </xf>
    <xf numFmtId="0" fontId="3" fillId="0" borderId="3" xfId="0" applyFont="1" applyBorder="1" applyAlignment="1">
      <alignment vertical="top" wrapText="1"/>
    </xf>
    <xf numFmtId="0" fontId="3" fillId="0" borderId="2"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1" xfId="0" applyFont="1" applyBorder="1" applyAlignment="1">
      <alignment vertical="top" wrapText="1"/>
    </xf>
    <xf numFmtId="0" fontId="0" fillId="0" borderId="4" xfId="0" applyBorder="1" applyAlignment="1">
      <alignment vertical="top" wrapText="1"/>
    </xf>
    <xf numFmtId="0" fontId="3" fillId="0" borderId="4" xfId="0" applyFont="1" applyBorder="1" applyAlignment="1">
      <alignment vertical="top" wrapText="1"/>
    </xf>
    <xf numFmtId="0" fontId="3" fillId="2" borderId="3" xfId="0" applyFont="1" applyFill="1" applyBorder="1" applyAlignment="1">
      <alignment vertical="top" wrapText="1"/>
    </xf>
    <xf numFmtId="0" fontId="4" fillId="0" borderId="2" xfId="0" applyFont="1" applyBorder="1" applyAlignment="1">
      <alignment horizontal="left" vertical="top"/>
    </xf>
    <xf numFmtId="0" fontId="4" fillId="0" borderId="2" xfId="0" applyFont="1" applyBorder="1" applyAlignment="1">
      <alignment vertical="top" wrapText="1"/>
    </xf>
    <xf numFmtId="0" fontId="4" fillId="0" borderId="4" xfId="0" applyFont="1" applyBorder="1" applyAlignment="1">
      <alignment horizontal="left" vertical="top"/>
    </xf>
    <xf numFmtId="0" fontId="4" fillId="0" borderId="4"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0" fillId="0" borderId="5" xfId="0" applyBorder="1" applyAlignment="1">
      <alignment horizontal="left" vertical="top"/>
    </xf>
    <xf numFmtId="0" fontId="3" fillId="0" borderId="10" xfId="0" applyFont="1" applyBorder="1" applyAlignment="1">
      <alignment vertical="top" wrapText="1"/>
    </xf>
    <xf numFmtId="0" fontId="4" fillId="0" borderId="11" xfId="0" applyFont="1" applyBorder="1" applyAlignment="1">
      <alignment horizontal="left" vertical="top"/>
    </xf>
    <xf numFmtId="0" fontId="4" fillId="0" borderId="6" xfId="0" applyFont="1" applyBorder="1" applyAlignment="1">
      <alignment horizontal="left" vertical="top"/>
    </xf>
    <xf numFmtId="0" fontId="0" fillId="0" borderId="5" xfId="0" applyBorder="1" applyAlignment="1">
      <alignment vertical="top" wrapText="1"/>
    </xf>
    <xf numFmtId="0" fontId="4" fillId="0" borderId="11" xfId="0" applyFont="1" applyBorder="1" applyAlignment="1">
      <alignment vertical="top" wrapText="1"/>
    </xf>
    <xf numFmtId="0" fontId="4" fillId="0" borderId="6" xfId="0" applyFont="1" applyBorder="1" applyAlignment="1">
      <alignment vertical="top" wrapText="1"/>
    </xf>
    <xf numFmtId="0" fontId="3" fillId="0" borderId="12" xfId="0" applyFont="1" applyBorder="1" applyAlignment="1">
      <alignment vertical="top" wrapText="1"/>
    </xf>
    <xf numFmtId="0" fontId="4" fillId="0" borderId="2" xfId="0" applyFont="1" applyFill="1" applyBorder="1" applyAlignment="1">
      <alignment horizontal="left" vertical="top"/>
    </xf>
    <xf numFmtId="0" fontId="4" fillId="0" borderId="2" xfId="0" applyFont="1" applyFill="1" applyBorder="1" applyAlignment="1">
      <alignment vertical="top" wrapText="1"/>
    </xf>
    <xf numFmtId="0" fontId="3" fillId="3" borderId="3" xfId="0" applyFont="1" applyFill="1" applyBorder="1" applyAlignment="1">
      <alignment vertical="top" wrapText="1"/>
    </xf>
    <xf numFmtId="0" fontId="3" fillId="3" borderId="1" xfId="0" applyFont="1" applyFill="1" applyBorder="1" applyAlignment="1">
      <alignment vertical="top" wrapText="1"/>
    </xf>
    <xf numFmtId="0" fontId="0" fillId="3" borderId="0" xfId="0" applyFill="1" applyAlignment="1">
      <alignment vertical="top" wrapText="1"/>
    </xf>
    <xf numFmtId="0" fontId="0" fillId="3" borderId="0" xfId="0" applyFill="1" applyAlignment="1">
      <alignment vertical="top"/>
    </xf>
    <xf numFmtId="0" fontId="3" fillId="3" borderId="2" xfId="0" applyFont="1" applyFill="1" applyBorder="1" applyAlignment="1">
      <alignment vertical="top" wrapText="1"/>
    </xf>
    <xf numFmtId="0" fontId="3" fillId="3" borderId="4" xfId="0" applyFont="1" applyFill="1" applyBorder="1" applyAlignment="1">
      <alignment vertical="top" wrapText="1"/>
    </xf>
    <xf numFmtId="0" fontId="1" fillId="3" borderId="1" xfId="0" applyFont="1" applyFill="1" applyBorder="1" applyAlignment="1">
      <alignment horizontal="left" vertical="top" wrapText="1"/>
    </xf>
    <xf numFmtId="0" fontId="1" fillId="3" borderId="1" xfId="0" applyFont="1" applyFill="1" applyBorder="1" applyAlignment="1">
      <alignment vertical="top" wrapText="1"/>
    </xf>
    <xf numFmtId="0" fontId="2" fillId="3" borderId="1" xfId="0" applyFont="1" applyFill="1" applyBorder="1" applyAlignment="1">
      <alignment vertical="top" wrapText="1"/>
    </xf>
    <xf numFmtId="0" fontId="3" fillId="0" borderId="11" xfId="0" applyFont="1" applyBorder="1" applyAlignment="1">
      <alignment vertical="top" wrapText="1"/>
    </xf>
    <xf numFmtId="0" fontId="6" fillId="0" borderId="4" xfId="0" applyFont="1" applyBorder="1" applyAlignment="1">
      <alignment vertical="top" wrapText="1"/>
    </xf>
    <xf numFmtId="0" fontId="3" fillId="0" borderId="3" xfId="0" applyFont="1" applyFill="1" applyBorder="1" applyAlignment="1">
      <alignment vertical="top" wrapText="1"/>
    </xf>
    <xf numFmtId="0" fontId="3" fillId="0" borderId="1" xfId="0" applyFont="1" applyFill="1" applyBorder="1" applyAlignment="1">
      <alignment vertical="top" wrapText="1"/>
    </xf>
    <xf numFmtId="0" fontId="3" fillId="0" borderId="4" xfId="0" applyFont="1" applyFill="1" applyBorder="1" applyAlignment="1">
      <alignment vertical="top" wrapText="1"/>
    </xf>
    <xf numFmtId="0" fontId="3" fillId="0" borderId="2" xfId="0" applyFont="1" applyFill="1" applyBorder="1" applyAlignment="1">
      <alignment vertical="top" wrapText="1"/>
    </xf>
    <xf numFmtId="0" fontId="0" fillId="0" borderId="3" xfId="0" applyFill="1" applyBorder="1" applyAlignment="1">
      <alignment horizontal="left" vertical="top"/>
    </xf>
    <xf numFmtId="0" fontId="0" fillId="0" borderId="3" xfId="0" applyFill="1" applyBorder="1" applyAlignment="1">
      <alignment vertical="top" wrapText="1"/>
    </xf>
    <xf numFmtId="0" fontId="1" fillId="0" borderId="0" xfId="0" applyFont="1" applyAlignment="1">
      <alignment horizontal="left" vertical="top"/>
    </xf>
    <xf numFmtId="0" fontId="1" fillId="0" borderId="0" xfId="0" applyFont="1" applyAlignment="1">
      <alignment vertical="top"/>
    </xf>
    <xf numFmtId="0" fontId="6" fillId="0" borderId="3" xfId="0" applyFont="1" applyBorder="1" applyAlignment="1">
      <alignment vertical="top" wrapText="1"/>
    </xf>
    <xf numFmtId="0" fontId="0" fillId="0" borderId="13" xfId="0" applyBorder="1" applyAlignment="1">
      <alignment vertical="top" wrapText="1"/>
    </xf>
    <xf numFmtId="0" fontId="3" fillId="0" borderId="13" xfId="0" applyFont="1" applyBorder="1" applyAlignment="1">
      <alignment vertical="top" wrapText="1"/>
    </xf>
    <xf numFmtId="0" fontId="0" fillId="0" borderId="13" xfId="0" applyBorder="1"/>
    <xf numFmtId="0" fontId="1" fillId="0" borderId="0" xfId="0" applyFont="1"/>
    <xf numFmtId="0" fontId="1" fillId="0" borderId="13" xfId="0" applyFont="1" applyBorder="1"/>
    <xf numFmtId="0" fontId="6" fillId="0" borderId="3" xfId="0" applyFont="1" applyFill="1" applyBorder="1" applyAlignment="1">
      <alignment vertical="top" wrapText="1"/>
    </xf>
    <xf numFmtId="9" fontId="3" fillId="0" borderId="0" xfId="1" applyFont="1" applyAlignment="1">
      <alignment vertical="top" wrapText="1"/>
    </xf>
    <xf numFmtId="9" fontId="3" fillId="0" borderId="0" xfId="0" applyNumberFormat="1" applyFont="1" applyAlignment="1">
      <alignment vertical="top" wrapText="1"/>
    </xf>
    <xf numFmtId="0" fontId="8" fillId="0" borderId="0" xfId="0" applyFont="1" applyAlignment="1">
      <alignment vertical="top"/>
    </xf>
    <xf numFmtId="0" fontId="9" fillId="0" borderId="0" xfId="0" applyFont="1" applyAlignment="1">
      <alignment vertical="top" wrapText="1"/>
    </xf>
    <xf numFmtId="0" fontId="2" fillId="0" borderId="0" xfId="0" applyFont="1" applyAlignment="1">
      <alignment vertical="top"/>
    </xf>
    <xf numFmtId="0" fontId="0" fillId="0" borderId="0" xfId="0" applyFont="1" applyAlignment="1">
      <alignment vertical="top" wrapText="1"/>
    </xf>
    <xf numFmtId="0" fontId="0" fillId="0" borderId="3" xfId="0" applyFont="1" applyBorder="1" applyAlignment="1">
      <alignment horizontal="left" vertical="top"/>
    </xf>
    <xf numFmtId="0" fontId="0" fillId="0" borderId="3" xfId="0" applyFont="1" applyBorder="1" applyAlignment="1">
      <alignment vertical="top" wrapText="1"/>
    </xf>
    <xf numFmtId="0" fontId="0" fillId="0" borderId="2" xfId="0" applyFont="1" applyBorder="1" applyAlignment="1">
      <alignment horizontal="left" vertical="top"/>
    </xf>
    <xf numFmtId="0" fontId="0" fillId="0" borderId="2" xfId="0" applyFont="1" applyBorder="1" applyAlignment="1">
      <alignment vertical="top" wrapText="1"/>
    </xf>
    <xf numFmtId="0" fontId="0" fillId="0" borderId="4" xfId="0" applyFont="1" applyBorder="1" applyAlignment="1">
      <alignment horizontal="left" vertical="top"/>
    </xf>
    <xf numFmtId="0" fontId="0" fillId="0" borderId="4" xfId="0" applyFont="1" applyBorder="1" applyAlignment="1">
      <alignment vertical="top" wrapText="1"/>
    </xf>
    <xf numFmtId="0" fontId="0" fillId="3" borderId="4" xfId="0" applyFont="1" applyFill="1" applyBorder="1" applyAlignment="1">
      <alignment horizontal="left" vertical="top"/>
    </xf>
    <xf numFmtId="0" fontId="0" fillId="3" borderId="4" xfId="0" applyFont="1" applyFill="1" applyBorder="1" applyAlignment="1">
      <alignment vertical="top" wrapText="1"/>
    </xf>
    <xf numFmtId="0" fontId="0" fillId="3" borderId="3" xfId="0" applyFont="1" applyFill="1" applyBorder="1" applyAlignment="1">
      <alignment horizontal="left" vertical="top"/>
    </xf>
    <xf numFmtId="0" fontId="0" fillId="3" borderId="7" xfId="0" applyFont="1" applyFill="1" applyBorder="1" applyAlignment="1">
      <alignment vertical="top" wrapText="1"/>
    </xf>
    <xf numFmtId="0" fontId="0" fillId="3" borderId="8" xfId="0" applyFont="1" applyFill="1" applyBorder="1" applyAlignment="1">
      <alignment vertical="top" wrapText="1"/>
    </xf>
    <xf numFmtId="0" fontId="0" fillId="3" borderId="2" xfId="0" applyFont="1" applyFill="1" applyBorder="1" applyAlignment="1">
      <alignment horizontal="left" vertical="top"/>
    </xf>
    <xf numFmtId="0" fontId="0" fillId="3" borderId="9" xfId="0" applyFont="1" applyFill="1" applyBorder="1" applyAlignment="1">
      <alignment vertical="top" wrapText="1"/>
    </xf>
    <xf numFmtId="0" fontId="0" fillId="0" borderId="0" xfId="0" applyFont="1" applyAlignment="1">
      <alignment horizontal="left" vertical="top"/>
    </xf>
    <xf numFmtId="0" fontId="0" fillId="0" borderId="13" xfId="0" applyFont="1" applyBorder="1" applyAlignment="1">
      <alignment vertical="top" wrapText="1"/>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0"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0" xfId="0" applyAlignment="1">
      <alignment horizontal="left" vertical="top" wrapText="1"/>
    </xf>
    <xf numFmtId="0" fontId="0" fillId="0" borderId="20" xfId="0" applyBorder="1" applyAlignment="1">
      <alignment horizontal="left" vertical="top" wrapText="1"/>
    </xf>
  </cellXfs>
  <cellStyles count="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view="pageBreakPreview" zoomScaleNormal="100" zoomScaleSheetLayoutView="100" workbookViewId="0">
      <selection activeCell="B10" sqref="B10"/>
    </sheetView>
  </sheetViews>
  <sheetFormatPr defaultRowHeight="14.4" x14ac:dyDescent="0.3"/>
  <cols>
    <col min="2" max="2" width="96.5546875" customWidth="1"/>
  </cols>
  <sheetData>
    <row r="1" spans="1:16" x14ac:dyDescent="0.3">
      <c r="A1" s="62" t="s">
        <v>229</v>
      </c>
    </row>
    <row r="2" spans="1:16" x14ac:dyDescent="0.3">
      <c r="A2" s="95" t="s">
        <v>270</v>
      </c>
      <c r="B2" s="95"/>
      <c r="C2" s="95"/>
      <c r="D2" s="95"/>
      <c r="E2" s="3"/>
      <c r="F2" s="3"/>
      <c r="G2" s="3"/>
      <c r="H2" s="3"/>
      <c r="I2" s="3"/>
      <c r="J2" s="3"/>
      <c r="K2" s="3"/>
      <c r="L2" s="3"/>
      <c r="M2" s="3"/>
      <c r="N2" s="3"/>
      <c r="O2" s="3"/>
      <c r="P2" s="3"/>
    </row>
    <row r="3" spans="1:16" x14ac:dyDescent="0.3">
      <c r="A3" s="95"/>
      <c r="B3" s="95"/>
      <c r="C3" s="95"/>
      <c r="D3" s="95"/>
      <c r="E3" s="3"/>
      <c r="F3" s="3"/>
      <c r="G3" s="3"/>
      <c r="H3" s="3"/>
      <c r="I3" s="3"/>
      <c r="J3" s="3"/>
      <c r="K3" s="3"/>
      <c r="L3" s="3"/>
      <c r="M3" s="3"/>
      <c r="N3" s="3"/>
      <c r="O3" s="3"/>
      <c r="P3" s="3"/>
    </row>
    <row r="4" spans="1:16" x14ac:dyDescent="0.3">
      <c r="A4" s="96"/>
      <c r="B4" s="96"/>
      <c r="C4" s="96"/>
      <c r="D4" s="96"/>
      <c r="E4" s="3"/>
      <c r="F4" s="3"/>
      <c r="G4" s="3"/>
      <c r="H4" s="3"/>
      <c r="I4" s="3"/>
      <c r="J4" s="3"/>
      <c r="K4" s="3"/>
      <c r="L4" s="3"/>
      <c r="M4" s="3"/>
      <c r="N4" s="3"/>
      <c r="O4" s="3"/>
      <c r="P4" s="3"/>
    </row>
    <row r="5" spans="1:16" s="62" customFormat="1" x14ac:dyDescent="0.3">
      <c r="A5" s="63" t="s">
        <v>230</v>
      </c>
      <c r="B5" s="63" t="s">
        <v>231</v>
      </c>
      <c r="C5" s="63" t="s">
        <v>232</v>
      </c>
      <c r="D5" s="63" t="s">
        <v>233</v>
      </c>
    </row>
    <row r="6" spans="1:16" x14ac:dyDescent="0.3">
      <c r="A6" s="61" t="s">
        <v>234</v>
      </c>
      <c r="B6" s="61" t="s">
        <v>266</v>
      </c>
      <c r="C6" s="61"/>
      <c r="D6" s="61"/>
    </row>
    <row r="7" spans="1:16" x14ac:dyDescent="0.3">
      <c r="A7" s="61" t="s">
        <v>235</v>
      </c>
      <c r="B7" s="61" t="s">
        <v>267</v>
      </c>
      <c r="C7" s="61"/>
      <c r="D7" s="61"/>
    </row>
    <row r="8" spans="1:16" x14ac:dyDescent="0.3">
      <c r="A8" s="61" t="s">
        <v>236</v>
      </c>
      <c r="B8" s="61" t="s">
        <v>268</v>
      </c>
      <c r="C8" s="61"/>
      <c r="D8" s="61"/>
    </row>
    <row r="9" spans="1:16" x14ac:dyDescent="0.3">
      <c r="A9" s="61" t="s">
        <v>237</v>
      </c>
      <c r="B9" s="61" t="s">
        <v>269</v>
      </c>
      <c r="C9" s="61"/>
      <c r="D9" s="61"/>
    </row>
    <row r="10" spans="1:16" x14ac:dyDescent="0.3">
      <c r="A10" s="61" t="s">
        <v>238</v>
      </c>
      <c r="B10" s="61"/>
      <c r="C10" s="61"/>
      <c r="D10" s="61"/>
    </row>
    <row r="11" spans="1:16" x14ac:dyDescent="0.3">
      <c r="A11" s="86"/>
      <c r="B11" s="87"/>
      <c r="C11" s="87"/>
      <c r="D11" s="88"/>
    </row>
    <row r="12" spans="1:16" x14ac:dyDescent="0.3">
      <c r="A12" s="89"/>
      <c r="B12" s="90"/>
      <c r="C12" s="90"/>
      <c r="D12" s="91"/>
    </row>
    <row r="13" spans="1:16" x14ac:dyDescent="0.3">
      <c r="A13" s="89"/>
      <c r="B13" s="90"/>
      <c r="C13" s="90"/>
      <c r="D13" s="91"/>
    </row>
    <row r="14" spans="1:16" x14ac:dyDescent="0.3">
      <c r="A14" s="92"/>
      <c r="B14" s="93"/>
      <c r="C14" s="93"/>
      <c r="D14" s="94"/>
    </row>
  </sheetData>
  <mergeCells count="2">
    <mergeCell ref="A11:D14"/>
    <mergeCell ref="A2:D4"/>
  </mergeCells>
  <pageMargins left="0.23622047244094491" right="0.23622047244094491" top="0.74803149606299213" bottom="0.74803149606299213" header="0.31496062992125984" footer="0.31496062992125984"/>
  <pageSetup paperSize="9" orientation="landscape" verticalDpi="0" r:id="rId1"/>
  <headerFooter>
    <oddHeader xml:space="preserve">&amp;R&amp;"-,Kursywa"&amp;9Załącznik nr 3 do uchwały nr 3/VIII/24 z 15.03.2024 r.
 Zarządu Stowarzyszenia Lokalna Grupa Działania Wielkopolskie Partnerstwo dla Doliny Baryczy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2"/>
  <sheetViews>
    <sheetView tabSelected="1" view="pageBreakPreview" zoomScale="85" zoomScaleNormal="100" zoomScaleSheetLayoutView="85" workbookViewId="0">
      <pane xSplit="2" ySplit="2" topLeftCell="C3" activePane="bottomRight" state="frozen"/>
      <selection pane="topRight" activeCell="C1" sqref="C1"/>
      <selection pane="bottomLeft" activeCell="A3" sqref="A3"/>
      <selection pane="bottomRight" activeCell="F85" sqref="F85"/>
    </sheetView>
  </sheetViews>
  <sheetFormatPr defaultRowHeight="14.4" x14ac:dyDescent="0.3"/>
  <cols>
    <col min="1" max="1" width="11.44140625" style="2" customWidth="1"/>
    <col min="2" max="2" width="40.33203125" style="1" customWidth="1"/>
    <col min="3" max="3" width="44" style="6" customWidth="1"/>
    <col min="4" max="4" width="21.77734375" style="6" customWidth="1"/>
    <col min="5" max="5" width="8.88671875" style="6"/>
    <col min="6" max="6" width="36.33203125" style="6" customWidth="1"/>
    <col min="7" max="7" width="29" style="6" customWidth="1"/>
    <col min="8" max="8" width="13.88671875" style="6" customWidth="1"/>
    <col min="9" max="9" width="8.88671875" style="1"/>
    <col min="10" max="14" width="8.88671875" style="3"/>
    <col min="15" max="15" width="9.33203125" style="3" customWidth="1"/>
    <col min="16" max="16" width="16.109375" style="3" customWidth="1"/>
    <col min="17" max="19" width="8.88671875" style="3"/>
    <col min="20" max="20" width="13.33203125" style="3" customWidth="1"/>
    <col min="21" max="16384" width="8.88671875" style="3"/>
  </cols>
  <sheetData>
    <row r="1" spans="1:20" ht="15" thickBot="1" x14ac:dyDescent="0.35">
      <c r="A1" s="57" t="s">
        <v>227</v>
      </c>
    </row>
    <row r="2" spans="1:20" s="7" customFormat="1" ht="102.6" thickBot="1" x14ac:dyDescent="0.35">
      <c r="A2" s="10" t="s">
        <v>25</v>
      </c>
      <c r="B2" s="11" t="s">
        <v>26</v>
      </c>
      <c r="C2" s="12" t="s">
        <v>56</v>
      </c>
      <c r="D2" s="12" t="s">
        <v>88</v>
      </c>
      <c r="E2" s="12" t="s">
        <v>89</v>
      </c>
      <c r="F2" s="12" t="s">
        <v>90</v>
      </c>
      <c r="G2" s="12" t="s">
        <v>91</v>
      </c>
      <c r="H2" s="12" t="s">
        <v>92</v>
      </c>
      <c r="I2" s="7" t="s">
        <v>172</v>
      </c>
      <c r="J2" s="7" t="s">
        <v>173</v>
      </c>
      <c r="K2" s="7" t="s">
        <v>174</v>
      </c>
      <c r="L2" s="7" t="s">
        <v>175</v>
      </c>
      <c r="M2" s="7" t="s">
        <v>176</v>
      </c>
      <c r="O2" s="7" t="s">
        <v>27</v>
      </c>
      <c r="P2" s="68" t="s">
        <v>261</v>
      </c>
      <c r="T2" s="67" t="s">
        <v>257</v>
      </c>
    </row>
    <row r="3" spans="1:20" ht="123" thickBot="1" x14ac:dyDescent="0.35">
      <c r="A3" s="9">
        <v>1</v>
      </c>
      <c r="B3" s="13" t="s">
        <v>0</v>
      </c>
      <c r="C3" s="16" t="s">
        <v>28</v>
      </c>
      <c r="D3" s="18" t="s">
        <v>29</v>
      </c>
      <c r="E3" s="18">
        <v>1</v>
      </c>
      <c r="F3" s="14" t="s">
        <v>59</v>
      </c>
      <c r="G3" s="14" t="s">
        <v>57</v>
      </c>
      <c r="H3" s="14" t="s">
        <v>258</v>
      </c>
      <c r="I3" s="1">
        <v>1</v>
      </c>
      <c r="J3" s="3">
        <v>1</v>
      </c>
      <c r="K3" s="3">
        <v>1</v>
      </c>
      <c r="L3" s="3">
        <v>1</v>
      </c>
      <c r="M3" s="3">
        <v>1</v>
      </c>
      <c r="O3" s="3">
        <f>E3</f>
        <v>1</v>
      </c>
      <c r="P3" s="3" t="s">
        <v>247</v>
      </c>
    </row>
    <row r="4" spans="1:20" ht="29.4" thickBot="1" x14ac:dyDescent="0.35">
      <c r="A4" s="22">
        <f>A3</f>
        <v>1</v>
      </c>
      <c r="B4" s="23" t="str">
        <f>B3</f>
        <v>Szkolenia  z lokalnych kryteriów wyboru i warunków dostępu</v>
      </c>
      <c r="C4" s="17"/>
      <c r="D4" s="18" t="s">
        <v>31</v>
      </c>
      <c r="E4" s="18">
        <v>0</v>
      </c>
      <c r="F4" s="15" t="s">
        <v>30</v>
      </c>
      <c r="G4" s="15"/>
      <c r="H4" s="15"/>
      <c r="I4" s="1">
        <v>1</v>
      </c>
      <c r="J4" s="3">
        <v>1</v>
      </c>
      <c r="K4" s="3">
        <v>1</v>
      </c>
      <c r="L4" s="3">
        <v>1</v>
      </c>
      <c r="M4" s="3">
        <v>1</v>
      </c>
      <c r="P4" s="3" t="s">
        <v>247</v>
      </c>
    </row>
    <row r="5" spans="1:20" ht="123" thickBot="1" x14ac:dyDescent="0.35">
      <c r="A5" s="8">
        <v>2</v>
      </c>
      <c r="B5" s="13" t="s">
        <v>1</v>
      </c>
      <c r="C5" s="14" t="s">
        <v>32</v>
      </c>
      <c r="D5" s="18" t="s">
        <v>29</v>
      </c>
      <c r="E5" s="18">
        <v>1</v>
      </c>
      <c r="F5" s="14" t="s">
        <v>59</v>
      </c>
      <c r="G5" s="14" t="s">
        <v>57</v>
      </c>
      <c r="H5" s="14" t="s">
        <v>258</v>
      </c>
      <c r="I5" s="1">
        <v>1</v>
      </c>
      <c r="J5" s="3">
        <v>1</v>
      </c>
      <c r="K5" s="3">
        <v>1</v>
      </c>
      <c r="L5" s="3">
        <v>1</v>
      </c>
      <c r="M5" s="3">
        <v>1</v>
      </c>
      <c r="O5" s="3">
        <f>E5</f>
        <v>1</v>
      </c>
      <c r="P5" s="3" t="s">
        <v>247</v>
      </c>
    </row>
    <row r="6" spans="1:20" ht="21" thickBot="1" x14ac:dyDescent="0.35">
      <c r="A6" s="22">
        <f>A5</f>
        <v>2</v>
      </c>
      <c r="B6" s="23" t="str">
        <f>B5</f>
        <v xml:space="preserve">Przygotowanie wniosku </v>
      </c>
      <c r="C6" s="15"/>
      <c r="D6" s="18" t="s">
        <v>58</v>
      </c>
      <c r="E6" s="18">
        <v>0</v>
      </c>
      <c r="F6" s="15"/>
      <c r="G6" s="15"/>
      <c r="H6" s="15"/>
      <c r="I6" s="1">
        <v>1</v>
      </c>
      <c r="J6" s="3">
        <v>1</v>
      </c>
      <c r="K6" s="3">
        <v>1</v>
      </c>
      <c r="L6" s="3">
        <v>1</v>
      </c>
      <c r="M6" s="3">
        <v>1</v>
      </c>
      <c r="P6" s="3" t="s">
        <v>247</v>
      </c>
    </row>
    <row r="7" spans="1:20" ht="72" thickBot="1" x14ac:dyDescent="0.35">
      <c r="A7" s="8">
        <v>3</v>
      </c>
      <c r="B7" s="13" t="s">
        <v>6</v>
      </c>
      <c r="C7" s="14" t="s">
        <v>37</v>
      </c>
      <c r="D7" s="18" t="s">
        <v>62</v>
      </c>
      <c r="E7" s="18">
        <v>5</v>
      </c>
      <c r="F7" s="14" t="s">
        <v>64</v>
      </c>
      <c r="G7" s="14" t="s">
        <v>65</v>
      </c>
      <c r="H7" s="14" t="s">
        <v>258</v>
      </c>
      <c r="I7" s="1">
        <v>1</v>
      </c>
      <c r="J7" s="3">
        <v>1</v>
      </c>
      <c r="K7" s="3">
        <v>1</v>
      </c>
      <c r="L7" s="3">
        <v>1</v>
      </c>
      <c r="M7" s="3">
        <v>1</v>
      </c>
      <c r="O7" s="3">
        <f>E7</f>
        <v>5</v>
      </c>
      <c r="P7" s="3" t="s">
        <v>247</v>
      </c>
    </row>
    <row r="8" spans="1:20" ht="72" thickBot="1" x14ac:dyDescent="0.35">
      <c r="A8" s="24">
        <f t="shared" ref="A8:B10" si="0">A7</f>
        <v>3</v>
      </c>
      <c r="B8" s="25" t="str">
        <f t="shared" si="0"/>
        <v>Racjonalność kosztów</v>
      </c>
      <c r="C8" s="20"/>
      <c r="D8" s="18" t="s">
        <v>63</v>
      </c>
      <c r="E8" s="18">
        <v>3</v>
      </c>
      <c r="F8" s="20"/>
      <c r="G8" s="20"/>
      <c r="H8" s="20"/>
      <c r="I8" s="1">
        <v>1</v>
      </c>
      <c r="J8" s="3">
        <v>1</v>
      </c>
      <c r="K8" s="3">
        <v>1</v>
      </c>
      <c r="L8" s="3">
        <v>1</v>
      </c>
      <c r="M8" s="3">
        <v>1</v>
      </c>
      <c r="P8" s="3" t="s">
        <v>247</v>
      </c>
    </row>
    <row r="9" spans="1:20" ht="31.2" thickBot="1" x14ac:dyDescent="0.35">
      <c r="A9" s="24">
        <f t="shared" si="0"/>
        <v>3</v>
      </c>
      <c r="B9" s="25" t="str">
        <f t="shared" si="0"/>
        <v>Racjonalność kosztów</v>
      </c>
      <c r="C9" s="20"/>
      <c r="D9" s="18" t="s">
        <v>60</v>
      </c>
      <c r="E9" s="18">
        <v>1</v>
      </c>
      <c r="F9" s="20"/>
      <c r="G9" s="20"/>
      <c r="H9" s="20"/>
      <c r="I9" s="1">
        <v>1</v>
      </c>
      <c r="J9" s="3">
        <v>1</v>
      </c>
      <c r="K9" s="3">
        <v>1</v>
      </c>
      <c r="L9" s="3">
        <v>1</v>
      </c>
      <c r="M9" s="3">
        <v>1</v>
      </c>
      <c r="P9" s="3" t="s">
        <v>247</v>
      </c>
    </row>
    <row r="10" spans="1:20" ht="21" thickBot="1" x14ac:dyDescent="0.35">
      <c r="A10" s="22">
        <f t="shared" si="0"/>
        <v>3</v>
      </c>
      <c r="B10" s="23" t="str">
        <f t="shared" si="0"/>
        <v>Racjonalność kosztów</v>
      </c>
      <c r="C10" s="15"/>
      <c r="D10" s="18" t="s">
        <v>61</v>
      </c>
      <c r="E10" s="18">
        <v>0</v>
      </c>
      <c r="F10" s="15"/>
      <c r="G10" s="15"/>
      <c r="H10" s="15"/>
      <c r="I10" s="1">
        <v>1</v>
      </c>
      <c r="J10" s="3">
        <v>1</v>
      </c>
      <c r="K10" s="3">
        <v>1</v>
      </c>
      <c r="L10" s="3">
        <v>1</v>
      </c>
      <c r="M10" s="3">
        <v>1</v>
      </c>
      <c r="P10" s="3" t="s">
        <v>247</v>
      </c>
    </row>
    <row r="11" spans="1:20" ht="112.8" thickBot="1" x14ac:dyDescent="0.35">
      <c r="A11" s="8">
        <v>4</v>
      </c>
      <c r="B11" s="13" t="s">
        <v>7</v>
      </c>
      <c r="C11" s="14" t="s">
        <v>38</v>
      </c>
      <c r="D11" s="18" t="s">
        <v>68</v>
      </c>
      <c r="E11" s="18">
        <v>3</v>
      </c>
      <c r="F11" s="14" t="s">
        <v>69</v>
      </c>
      <c r="G11" s="14" t="s">
        <v>70</v>
      </c>
      <c r="H11" s="14" t="s">
        <v>71</v>
      </c>
      <c r="I11" s="1">
        <v>1</v>
      </c>
      <c r="J11" s="3">
        <v>1</v>
      </c>
      <c r="M11" s="3">
        <v>1</v>
      </c>
      <c r="O11" s="3">
        <f>E11</f>
        <v>3</v>
      </c>
      <c r="P11" s="3" t="s">
        <v>247</v>
      </c>
    </row>
    <row r="12" spans="1:20" ht="82.2" thickBot="1" x14ac:dyDescent="0.35">
      <c r="A12" s="24">
        <f>A11</f>
        <v>4</v>
      </c>
      <c r="B12" s="25" t="str">
        <f>B11</f>
        <v xml:space="preserve">Gotowość wniosku do realizacji </v>
      </c>
      <c r="C12" s="20"/>
      <c r="D12" s="18" t="s">
        <v>66</v>
      </c>
      <c r="E12" s="18">
        <v>1</v>
      </c>
      <c r="F12" s="20"/>
      <c r="G12" s="20"/>
      <c r="H12" s="20"/>
      <c r="I12" s="1">
        <v>1</v>
      </c>
      <c r="J12" s="3">
        <v>1</v>
      </c>
      <c r="M12" s="3">
        <v>1</v>
      </c>
      <c r="P12" s="3" t="s">
        <v>247</v>
      </c>
    </row>
    <row r="13" spans="1:20" ht="31.2" thickBot="1" x14ac:dyDescent="0.35">
      <c r="A13" s="22">
        <f>A12</f>
        <v>4</v>
      </c>
      <c r="B13" s="23" t="str">
        <f>B12</f>
        <v xml:space="preserve">Gotowość wniosku do realizacji </v>
      </c>
      <c r="C13" s="15"/>
      <c r="D13" s="18" t="s">
        <v>67</v>
      </c>
      <c r="E13" s="18">
        <v>0</v>
      </c>
      <c r="F13" s="15"/>
      <c r="G13" s="15"/>
      <c r="H13" s="15"/>
      <c r="I13" s="1">
        <v>1</v>
      </c>
      <c r="J13" s="3">
        <v>1</v>
      </c>
      <c r="M13" s="3">
        <v>1</v>
      </c>
      <c r="P13" s="3" t="s">
        <v>247</v>
      </c>
    </row>
    <row r="14" spans="1:20" ht="91.8" customHeight="1" thickBot="1" x14ac:dyDescent="0.35">
      <c r="A14" s="8">
        <v>5</v>
      </c>
      <c r="B14" s="13" t="s">
        <v>4</v>
      </c>
      <c r="C14" s="14" t="s">
        <v>35</v>
      </c>
      <c r="D14" s="18" t="s">
        <v>72</v>
      </c>
      <c r="E14" s="18">
        <v>3</v>
      </c>
      <c r="F14" s="14" t="s">
        <v>75</v>
      </c>
      <c r="G14" s="14"/>
      <c r="H14" s="14" t="s">
        <v>258</v>
      </c>
      <c r="I14" s="1">
        <v>1</v>
      </c>
      <c r="J14" s="3">
        <v>1</v>
      </c>
      <c r="K14" s="3">
        <v>1</v>
      </c>
      <c r="L14" s="3">
        <v>1</v>
      </c>
      <c r="M14" s="3">
        <v>1</v>
      </c>
      <c r="O14" s="3">
        <f>E14</f>
        <v>3</v>
      </c>
      <c r="P14" s="3" t="s">
        <v>247</v>
      </c>
    </row>
    <row r="15" spans="1:20" ht="21" thickBot="1" x14ac:dyDescent="0.35">
      <c r="A15" s="24">
        <f t="shared" ref="A15:B17" si="1">A14</f>
        <v>5</v>
      </c>
      <c r="B15" s="25" t="str">
        <f t="shared" si="1"/>
        <v xml:space="preserve">Wkład własny </v>
      </c>
      <c r="C15" s="20"/>
      <c r="D15" s="18" t="s">
        <v>73</v>
      </c>
      <c r="E15" s="18">
        <v>2</v>
      </c>
      <c r="F15" s="20"/>
      <c r="G15" s="20"/>
      <c r="H15" s="20"/>
      <c r="I15" s="1">
        <v>1</v>
      </c>
      <c r="J15" s="3">
        <v>1</v>
      </c>
      <c r="K15" s="3">
        <v>1</v>
      </c>
      <c r="L15" s="3">
        <v>1</v>
      </c>
      <c r="M15" s="3">
        <v>1</v>
      </c>
      <c r="P15" s="3" t="s">
        <v>247</v>
      </c>
    </row>
    <row r="16" spans="1:20" ht="21" thickBot="1" x14ac:dyDescent="0.35">
      <c r="A16" s="24">
        <f t="shared" si="1"/>
        <v>5</v>
      </c>
      <c r="B16" s="25" t="str">
        <f t="shared" si="1"/>
        <v xml:space="preserve">Wkład własny </v>
      </c>
      <c r="C16" s="20"/>
      <c r="D16" s="18" t="s">
        <v>74</v>
      </c>
      <c r="E16" s="18">
        <v>1</v>
      </c>
      <c r="F16" s="20"/>
      <c r="G16" s="20"/>
      <c r="H16" s="20"/>
      <c r="I16" s="1">
        <v>1</v>
      </c>
      <c r="J16" s="3">
        <v>1</v>
      </c>
      <c r="K16" s="3">
        <v>1</v>
      </c>
      <c r="L16" s="3">
        <v>1</v>
      </c>
      <c r="M16" s="3">
        <v>1</v>
      </c>
      <c r="P16" s="3" t="s">
        <v>247</v>
      </c>
    </row>
    <row r="17" spans="1:18" ht="15" thickBot="1" x14ac:dyDescent="0.35">
      <c r="A17" s="22">
        <f t="shared" si="1"/>
        <v>5</v>
      </c>
      <c r="B17" s="23" t="str">
        <f t="shared" si="1"/>
        <v xml:space="preserve">Wkład własny </v>
      </c>
      <c r="C17" s="15"/>
      <c r="D17" s="18" t="s">
        <v>76</v>
      </c>
      <c r="E17" s="18">
        <v>0</v>
      </c>
      <c r="F17" s="15"/>
      <c r="G17" s="15"/>
      <c r="H17" s="15"/>
      <c r="I17" s="1">
        <v>1</v>
      </c>
      <c r="J17" s="3">
        <v>1</v>
      </c>
      <c r="K17" s="3">
        <v>1</v>
      </c>
      <c r="L17" s="3">
        <v>1</v>
      </c>
      <c r="M17" s="3">
        <v>1</v>
      </c>
      <c r="P17" s="3" t="s">
        <v>247</v>
      </c>
    </row>
    <row r="18" spans="1:18" ht="92.4" thickBot="1" x14ac:dyDescent="0.35">
      <c r="A18" s="8">
        <v>6</v>
      </c>
      <c r="B18" s="13" t="s">
        <v>8</v>
      </c>
      <c r="C18" s="14" t="s">
        <v>39</v>
      </c>
      <c r="D18" s="18" t="s">
        <v>77</v>
      </c>
      <c r="E18" s="18">
        <v>2</v>
      </c>
      <c r="F18" s="14" t="s">
        <v>239</v>
      </c>
      <c r="G18" s="14" t="s">
        <v>256</v>
      </c>
      <c r="H18" s="64" t="s">
        <v>258</v>
      </c>
      <c r="I18" s="1">
        <v>1</v>
      </c>
      <c r="J18" s="3">
        <v>1</v>
      </c>
      <c r="K18" s="3">
        <v>1</v>
      </c>
      <c r="L18" s="3">
        <v>1</v>
      </c>
      <c r="M18" s="3">
        <v>1</v>
      </c>
      <c r="O18" s="3">
        <f>E18</f>
        <v>2</v>
      </c>
      <c r="P18" s="3" t="s">
        <v>247</v>
      </c>
      <c r="R18" s="3" t="s">
        <v>225</v>
      </c>
    </row>
    <row r="19" spans="1:18" ht="21" thickBot="1" x14ac:dyDescent="0.35">
      <c r="A19" s="24">
        <f>A18</f>
        <v>6</v>
      </c>
      <c r="B19" s="25" t="str">
        <f>B18</f>
        <v xml:space="preserve">Efektywność projektu </v>
      </c>
      <c r="C19" s="20"/>
      <c r="D19" s="18" t="s">
        <v>78</v>
      </c>
      <c r="E19" s="18">
        <v>1</v>
      </c>
      <c r="F19" s="20"/>
      <c r="G19" s="20"/>
      <c r="H19" s="20"/>
      <c r="I19" s="1">
        <v>1</v>
      </c>
      <c r="J19" s="3">
        <v>1</v>
      </c>
      <c r="K19" s="3">
        <v>1</v>
      </c>
      <c r="L19" s="3">
        <v>1</v>
      </c>
      <c r="M19" s="3">
        <v>1</v>
      </c>
      <c r="P19" s="3" t="s">
        <v>247</v>
      </c>
    </row>
    <row r="20" spans="1:18" ht="21" thickBot="1" x14ac:dyDescent="0.35">
      <c r="A20" s="22">
        <f>A19</f>
        <v>6</v>
      </c>
      <c r="B20" s="23" t="str">
        <f>B19</f>
        <v xml:space="preserve">Efektywność projektu </v>
      </c>
      <c r="C20" s="15"/>
      <c r="D20" s="18" t="s">
        <v>79</v>
      </c>
      <c r="E20" s="18">
        <v>0</v>
      </c>
      <c r="F20" s="15"/>
      <c r="G20" s="15"/>
      <c r="H20" s="15"/>
      <c r="I20" s="1">
        <v>1</v>
      </c>
      <c r="J20" s="3">
        <v>1</v>
      </c>
      <c r="K20" s="3">
        <v>1</v>
      </c>
      <c r="L20" s="3">
        <v>1</v>
      </c>
      <c r="M20" s="3">
        <v>1</v>
      </c>
      <c r="P20" s="3" t="s">
        <v>247</v>
      </c>
    </row>
    <row r="21" spans="1:18" s="4" customFormat="1" ht="174" thickBot="1" x14ac:dyDescent="0.35">
      <c r="A21" s="54">
        <v>7</v>
      </c>
      <c r="B21" s="55" t="s">
        <v>9</v>
      </c>
      <c r="C21" s="50" t="s">
        <v>40</v>
      </c>
      <c r="D21" s="51" t="s">
        <v>80</v>
      </c>
      <c r="E21" s="51">
        <v>1</v>
      </c>
      <c r="F21" s="50" t="s">
        <v>82</v>
      </c>
      <c r="G21" s="50" t="s">
        <v>83</v>
      </c>
      <c r="H21" s="50" t="s">
        <v>259</v>
      </c>
      <c r="I21" s="5"/>
      <c r="K21" s="4">
        <v>1</v>
      </c>
      <c r="L21" s="4">
        <v>1</v>
      </c>
      <c r="M21" s="4">
        <v>1</v>
      </c>
      <c r="O21" s="4">
        <f>E21</f>
        <v>1</v>
      </c>
      <c r="P21" s="4" t="s">
        <v>247</v>
      </c>
    </row>
    <row r="22" spans="1:18" s="4" customFormat="1" ht="21" thickBot="1" x14ac:dyDescent="0.35">
      <c r="A22" s="37">
        <f>A21</f>
        <v>7</v>
      </c>
      <c r="B22" s="38" t="str">
        <f>B21</f>
        <v>Potencjał/struktura organizacyjna NGO</v>
      </c>
      <c r="C22" s="53"/>
      <c r="D22" s="51" t="s">
        <v>81</v>
      </c>
      <c r="E22" s="51">
        <v>0</v>
      </c>
      <c r="F22" s="53"/>
      <c r="G22" s="53"/>
      <c r="H22" s="53"/>
      <c r="I22" s="5"/>
      <c r="K22" s="4">
        <v>1</v>
      </c>
      <c r="L22" s="4">
        <v>1</v>
      </c>
      <c r="M22" s="4">
        <v>1</v>
      </c>
      <c r="P22" s="4" t="s">
        <v>247</v>
      </c>
    </row>
    <row r="23" spans="1:18" ht="133.19999999999999" thickBot="1" x14ac:dyDescent="0.35">
      <c r="A23" s="8">
        <v>8</v>
      </c>
      <c r="B23" s="13" t="s">
        <v>3</v>
      </c>
      <c r="C23" s="14" t="s">
        <v>34</v>
      </c>
      <c r="D23" s="18" t="s">
        <v>84</v>
      </c>
      <c r="E23" s="18">
        <v>2</v>
      </c>
      <c r="F23" s="14" t="s">
        <v>86</v>
      </c>
      <c r="G23" s="14" t="s">
        <v>87</v>
      </c>
      <c r="H23" s="14" t="s">
        <v>258</v>
      </c>
      <c r="I23" s="1">
        <v>1</v>
      </c>
      <c r="J23" s="3">
        <v>1</v>
      </c>
      <c r="K23" s="3">
        <v>1</v>
      </c>
      <c r="L23" s="3">
        <v>1</v>
      </c>
      <c r="M23" s="3">
        <v>1</v>
      </c>
      <c r="O23" s="3">
        <f>E23</f>
        <v>2</v>
      </c>
      <c r="P23" s="3" t="s">
        <v>248</v>
      </c>
    </row>
    <row r="24" spans="1:18" ht="15" thickBot="1" x14ac:dyDescent="0.35">
      <c r="A24" s="22">
        <f>A23</f>
        <v>8</v>
      </c>
      <c r="B24" s="23" t="str">
        <f>B23</f>
        <v>Innowacyjność  </v>
      </c>
      <c r="C24" s="15"/>
      <c r="D24" s="18" t="s">
        <v>85</v>
      </c>
      <c r="E24" s="18">
        <v>0</v>
      </c>
      <c r="F24" s="15"/>
      <c r="G24" s="15"/>
      <c r="H24" s="15"/>
      <c r="I24" s="1">
        <v>1</v>
      </c>
      <c r="J24" s="3">
        <v>1</v>
      </c>
      <c r="K24" s="3">
        <v>1</v>
      </c>
      <c r="L24" s="3">
        <v>1</v>
      </c>
      <c r="M24" s="3">
        <v>1</v>
      </c>
      <c r="P24" s="3" t="s">
        <v>248</v>
      </c>
    </row>
    <row r="25" spans="1:18" ht="92.4" thickBot="1" x14ac:dyDescent="0.35">
      <c r="A25" s="8">
        <v>9</v>
      </c>
      <c r="B25" s="13" t="s">
        <v>10</v>
      </c>
      <c r="C25" s="14" t="s">
        <v>41</v>
      </c>
      <c r="D25" s="18" t="s">
        <v>93</v>
      </c>
      <c r="E25" s="18">
        <v>5</v>
      </c>
      <c r="F25" s="14" t="s">
        <v>97</v>
      </c>
      <c r="G25" s="14" t="s">
        <v>98</v>
      </c>
      <c r="H25" s="14" t="s">
        <v>258</v>
      </c>
      <c r="I25" s="1">
        <v>1</v>
      </c>
      <c r="J25" s="3">
        <v>1</v>
      </c>
      <c r="K25" s="3">
        <v>1</v>
      </c>
      <c r="L25" s="3">
        <v>1</v>
      </c>
      <c r="M25" s="3">
        <v>1</v>
      </c>
      <c r="O25" s="3">
        <f>E25</f>
        <v>5</v>
      </c>
      <c r="P25" s="3" t="s">
        <v>248</v>
      </c>
    </row>
    <row r="26" spans="1:18" ht="41.4" thickBot="1" x14ac:dyDescent="0.35">
      <c r="A26" s="24">
        <f t="shared" ref="A26:B28" si="2">A25</f>
        <v>9</v>
      </c>
      <c r="B26" s="25" t="str">
        <f t="shared" si="2"/>
        <v>Przeciwdziałanie zmianom klimatu - energia</v>
      </c>
      <c r="C26" s="20"/>
      <c r="D26" s="18" t="s">
        <v>94</v>
      </c>
      <c r="E26" s="18">
        <v>3</v>
      </c>
      <c r="F26" s="20"/>
      <c r="G26" s="20"/>
      <c r="H26" s="20"/>
      <c r="I26" s="1">
        <v>1</v>
      </c>
      <c r="J26" s="3">
        <v>1</v>
      </c>
      <c r="K26" s="3">
        <v>1</v>
      </c>
      <c r="L26" s="3">
        <v>1</v>
      </c>
      <c r="M26" s="3">
        <v>1</v>
      </c>
      <c r="P26" s="3" t="s">
        <v>248</v>
      </c>
    </row>
    <row r="27" spans="1:18" ht="41.4" thickBot="1" x14ac:dyDescent="0.35">
      <c r="A27" s="24">
        <f t="shared" si="2"/>
        <v>9</v>
      </c>
      <c r="B27" s="25" t="str">
        <f t="shared" si="2"/>
        <v>Przeciwdziałanie zmianom klimatu - energia</v>
      </c>
      <c r="C27" s="20"/>
      <c r="D27" s="18" t="s">
        <v>96</v>
      </c>
      <c r="E27" s="18">
        <v>1</v>
      </c>
      <c r="F27" s="20"/>
      <c r="G27" s="20"/>
      <c r="H27" s="20"/>
      <c r="I27" s="1">
        <v>1</v>
      </c>
      <c r="J27" s="3">
        <v>1</v>
      </c>
      <c r="K27" s="3">
        <v>1</v>
      </c>
      <c r="L27" s="3">
        <v>1</v>
      </c>
      <c r="M27" s="3">
        <v>1</v>
      </c>
      <c r="P27" s="3" t="s">
        <v>248</v>
      </c>
    </row>
    <row r="28" spans="1:18" ht="31.2" thickBot="1" x14ac:dyDescent="0.35">
      <c r="A28" s="22">
        <f t="shared" si="2"/>
        <v>9</v>
      </c>
      <c r="B28" s="23" t="str">
        <f t="shared" si="2"/>
        <v>Przeciwdziałanie zmianom klimatu - energia</v>
      </c>
      <c r="C28" s="15"/>
      <c r="D28" s="18" t="s">
        <v>95</v>
      </c>
      <c r="E28" s="18">
        <v>0</v>
      </c>
      <c r="F28" s="15"/>
      <c r="G28" s="15"/>
      <c r="H28" s="15"/>
      <c r="I28" s="1">
        <v>1</v>
      </c>
      <c r="J28" s="3">
        <v>1</v>
      </c>
      <c r="K28" s="3">
        <v>1</v>
      </c>
      <c r="L28" s="3">
        <v>1</v>
      </c>
      <c r="M28" s="3">
        <v>1</v>
      </c>
      <c r="P28" s="3" t="s">
        <v>248</v>
      </c>
    </row>
    <row r="29" spans="1:18" ht="79.8" customHeight="1" thickBot="1" x14ac:dyDescent="0.35">
      <c r="A29" s="8">
        <v>10</v>
      </c>
      <c r="B29" s="13" t="s">
        <v>11</v>
      </c>
      <c r="C29" s="14" t="s">
        <v>42</v>
      </c>
      <c r="D29" s="18" t="s">
        <v>99</v>
      </c>
      <c r="E29" s="18">
        <v>3</v>
      </c>
      <c r="F29" s="14" t="s">
        <v>103</v>
      </c>
      <c r="G29" s="14" t="s">
        <v>104</v>
      </c>
      <c r="H29" s="14" t="s">
        <v>258</v>
      </c>
      <c r="I29" s="1">
        <v>1</v>
      </c>
      <c r="J29" s="3">
        <v>1</v>
      </c>
      <c r="K29" s="3">
        <v>1</v>
      </c>
      <c r="L29" s="3">
        <v>1</v>
      </c>
      <c r="M29" s="3">
        <v>1</v>
      </c>
      <c r="O29" s="3">
        <f>E29</f>
        <v>3</v>
      </c>
      <c r="P29" s="3" t="s">
        <v>248</v>
      </c>
    </row>
    <row r="30" spans="1:18" ht="41.4" thickBot="1" x14ac:dyDescent="0.35">
      <c r="A30" s="24">
        <f t="shared" ref="A30:B32" si="3">A29</f>
        <v>10</v>
      </c>
      <c r="B30" s="25" t="str">
        <f t="shared" si="3"/>
        <v xml:space="preserve">Przeciwdziałanie zmianom klimatu- woda </v>
      </c>
      <c r="C30" s="20"/>
      <c r="D30" s="18" t="s">
        <v>100</v>
      </c>
      <c r="E30" s="18">
        <v>2</v>
      </c>
      <c r="F30" s="20"/>
      <c r="G30" s="20"/>
      <c r="H30" s="20"/>
      <c r="I30" s="1">
        <v>1</v>
      </c>
      <c r="J30" s="3">
        <v>1</v>
      </c>
      <c r="K30" s="3">
        <v>1</v>
      </c>
      <c r="L30" s="3">
        <v>1</v>
      </c>
      <c r="M30" s="3">
        <v>1</v>
      </c>
      <c r="P30" s="3" t="s">
        <v>248</v>
      </c>
    </row>
    <row r="31" spans="1:18" ht="41.4" thickBot="1" x14ac:dyDescent="0.35">
      <c r="A31" s="24">
        <f t="shared" si="3"/>
        <v>10</v>
      </c>
      <c r="B31" s="25" t="str">
        <f t="shared" si="3"/>
        <v xml:space="preserve">Przeciwdziałanie zmianom klimatu- woda </v>
      </c>
      <c r="C31" s="20"/>
      <c r="D31" s="18" t="s">
        <v>101</v>
      </c>
      <c r="E31" s="18">
        <v>1</v>
      </c>
      <c r="F31" s="20"/>
      <c r="G31" s="20"/>
      <c r="H31" s="20"/>
      <c r="I31" s="1">
        <v>1</v>
      </c>
      <c r="J31" s="3">
        <v>1</v>
      </c>
      <c r="K31" s="3">
        <v>1</v>
      </c>
      <c r="L31" s="3">
        <v>1</v>
      </c>
      <c r="M31" s="3">
        <v>1</v>
      </c>
      <c r="P31" s="3" t="s">
        <v>248</v>
      </c>
    </row>
    <row r="32" spans="1:18" ht="31.2" thickBot="1" x14ac:dyDescent="0.35">
      <c r="A32" s="22">
        <f t="shared" si="3"/>
        <v>10</v>
      </c>
      <c r="B32" s="23" t="str">
        <f t="shared" si="3"/>
        <v xml:space="preserve">Przeciwdziałanie zmianom klimatu- woda </v>
      </c>
      <c r="C32" s="15"/>
      <c r="D32" s="18" t="s">
        <v>102</v>
      </c>
      <c r="E32" s="18">
        <v>0</v>
      </c>
      <c r="F32" s="15"/>
      <c r="G32" s="15"/>
      <c r="H32" s="15"/>
      <c r="I32" s="1">
        <v>1</v>
      </c>
      <c r="J32" s="3">
        <v>1</v>
      </c>
      <c r="K32" s="3">
        <v>1</v>
      </c>
      <c r="L32" s="3">
        <v>1</v>
      </c>
      <c r="M32" s="3">
        <v>1</v>
      </c>
      <c r="P32" s="3" t="s">
        <v>248</v>
      </c>
    </row>
    <row r="33" spans="1:18" ht="41.4" thickBot="1" x14ac:dyDescent="0.35">
      <c r="A33" s="8">
        <v>11</v>
      </c>
      <c r="B33" s="13" t="s">
        <v>17</v>
      </c>
      <c r="C33" s="14" t="s">
        <v>47</v>
      </c>
      <c r="D33" s="18" t="s">
        <v>105</v>
      </c>
      <c r="E33" s="18">
        <v>5</v>
      </c>
      <c r="F33" s="14" t="s">
        <v>108</v>
      </c>
      <c r="G33" s="14" t="s">
        <v>250</v>
      </c>
      <c r="H33" s="14" t="s">
        <v>109</v>
      </c>
      <c r="I33" s="1">
        <v>1</v>
      </c>
      <c r="J33" s="3">
        <v>1</v>
      </c>
      <c r="O33" s="3">
        <f>E33</f>
        <v>5</v>
      </c>
      <c r="P33" s="3" t="s">
        <v>248</v>
      </c>
    </row>
    <row r="34" spans="1:18" ht="21" thickBot="1" x14ac:dyDescent="0.35">
      <c r="A34" s="24">
        <f>A33</f>
        <v>11</v>
      </c>
      <c r="B34" s="25" t="str">
        <f>B33</f>
        <v>Tworzenie miejsc pracy  </v>
      </c>
      <c r="C34" s="20"/>
      <c r="D34" s="18" t="s">
        <v>106</v>
      </c>
      <c r="E34" s="18">
        <v>3</v>
      </c>
      <c r="F34" s="20"/>
      <c r="G34" s="20"/>
      <c r="H34" s="20"/>
      <c r="I34" s="1">
        <v>1</v>
      </c>
      <c r="J34" s="3">
        <v>1</v>
      </c>
      <c r="P34" s="3" t="s">
        <v>248</v>
      </c>
    </row>
    <row r="35" spans="1:18" ht="31.2" thickBot="1" x14ac:dyDescent="0.35">
      <c r="A35" s="22">
        <f>A34</f>
        <v>11</v>
      </c>
      <c r="B35" s="23" t="str">
        <f>B34</f>
        <v>Tworzenie miejsc pracy  </v>
      </c>
      <c r="C35" s="15"/>
      <c r="D35" s="18" t="s">
        <v>107</v>
      </c>
      <c r="E35" s="18">
        <v>0</v>
      </c>
      <c r="F35" s="15"/>
      <c r="G35" s="15"/>
      <c r="H35" s="15"/>
      <c r="I35" s="1">
        <v>1</v>
      </c>
      <c r="J35" s="3">
        <v>1</v>
      </c>
      <c r="P35" s="3" t="s">
        <v>248</v>
      </c>
    </row>
    <row r="36" spans="1:18" ht="51.6" thickBot="1" x14ac:dyDescent="0.35">
      <c r="A36" s="8">
        <v>12</v>
      </c>
      <c r="B36" s="13" t="s">
        <v>18</v>
      </c>
      <c r="C36" s="14" t="s">
        <v>48</v>
      </c>
      <c r="D36" s="18" t="s">
        <v>110</v>
      </c>
      <c r="E36" s="18">
        <v>2</v>
      </c>
      <c r="F36" s="14" t="s">
        <v>112</v>
      </c>
      <c r="G36" s="14"/>
      <c r="H36" s="14" t="s">
        <v>113</v>
      </c>
      <c r="I36" s="1">
        <v>1</v>
      </c>
      <c r="J36" s="3">
        <v>1</v>
      </c>
      <c r="O36" s="3">
        <f>E36</f>
        <v>2</v>
      </c>
      <c r="P36" s="3" t="s">
        <v>248</v>
      </c>
    </row>
    <row r="37" spans="1:18" ht="31.2" thickBot="1" x14ac:dyDescent="0.35">
      <c r="A37" s="22">
        <f>A36</f>
        <v>12</v>
      </c>
      <c r="B37" s="23" t="str">
        <f>B36</f>
        <v xml:space="preserve">Grupy wymagające wsparcia na rynku pracy </v>
      </c>
      <c r="C37" s="15"/>
      <c r="D37" s="18" t="s">
        <v>111</v>
      </c>
      <c r="E37" s="18">
        <v>0</v>
      </c>
      <c r="F37" s="15"/>
      <c r="G37" s="15"/>
      <c r="H37" s="15"/>
      <c r="I37" s="1">
        <v>1</v>
      </c>
      <c r="J37" s="3">
        <v>1</v>
      </c>
      <c r="P37" s="3" t="s">
        <v>248</v>
      </c>
    </row>
    <row r="38" spans="1:18" ht="51.6" thickBot="1" x14ac:dyDescent="0.35">
      <c r="A38" s="8">
        <v>13</v>
      </c>
      <c r="B38" s="13" t="s">
        <v>171</v>
      </c>
      <c r="C38" s="14" t="s">
        <v>49</v>
      </c>
      <c r="D38" s="18" t="s">
        <v>114</v>
      </c>
      <c r="E38" s="18">
        <v>2</v>
      </c>
      <c r="F38" s="14" t="s">
        <v>117</v>
      </c>
      <c r="G38" s="14" t="s">
        <v>250</v>
      </c>
      <c r="H38" s="14" t="s">
        <v>109</v>
      </c>
      <c r="I38" s="1">
        <v>1</v>
      </c>
      <c r="J38" s="3">
        <v>1</v>
      </c>
      <c r="O38" s="3">
        <f>E38</f>
        <v>2</v>
      </c>
      <c r="P38" s="3" t="s">
        <v>248</v>
      </c>
    </row>
    <row r="39" spans="1:18" ht="41.4" thickBot="1" x14ac:dyDescent="0.35">
      <c r="A39" s="24">
        <f>A38</f>
        <v>13</v>
      </c>
      <c r="B39" s="25" t="str">
        <f>B38</f>
        <v>Zaspokajanie potrzeb grup wymagających wsparcia na rynku pracy  </v>
      </c>
      <c r="C39" s="20"/>
      <c r="D39" s="18" t="s">
        <v>115</v>
      </c>
      <c r="E39" s="18">
        <v>1</v>
      </c>
      <c r="F39" s="20"/>
      <c r="G39" s="20"/>
      <c r="H39" s="20"/>
      <c r="I39" s="1">
        <v>1</v>
      </c>
      <c r="J39" s="3">
        <v>1</v>
      </c>
      <c r="P39" s="3" t="s">
        <v>248</v>
      </c>
    </row>
    <row r="40" spans="1:18" ht="41.4" thickBot="1" x14ac:dyDescent="0.35">
      <c r="A40" s="22">
        <f>A39</f>
        <v>13</v>
      </c>
      <c r="B40" s="23" t="str">
        <f>B39</f>
        <v>Zaspokajanie potrzeb grup wymagających wsparcia na rynku pracy  </v>
      </c>
      <c r="C40" s="15"/>
      <c r="D40" s="18" t="s">
        <v>116</v>
      </c>
      <c r="E40" s="18">
        <v>0</v>
      </c>
      <c r="F40" s="15"/>
      <c r="G40" s="15"/>
      <c r="H40" s="15"/>
      <c r="I40" s="1">
        <v>1</v>
      </c>
      <c r="J40" s="3">
        <v>1</v>
      </c>
      <c r="P40" s="3" t="s">
        <v>248</v>
      </c>
    </row>
    <row r="41" spans="1:18" ht="51.6" thickBot="1" x14ac:dyDescent="0.35">
      <c r="A41" s="8">
        <v>14</v>
      </c>
      <c r="B41" s="13" t="s">
        <v>14</v>
      </c>
      <c r="C41" s="14" t="s">
        <v>45</v>
      </c>
      <c r="D41" s="18" t="s">
        <v>118</v>
      </c>
      <c r="E41" s="18">
        <v>1</v>
      </c>
      <c r="F41" s="14" t="s">
        <v>120</v>
      </c>
      <c r="G41" s="14" t="s">
        <v>121</v>
      </c>
      <c r="H41" s="14" t="s">
        <v>258</v>
      </c>
      <c r="I41" s="1">
        <v>1</v>
      </c>
      <c r="J41" s="3">
        <v>1</v>
      </c>
      <c r="K41" s="3">
        <v>1</v>
      </c>
      <c r="L41" s="3">
        <v>1</v>
      </c>
      <c r="M41" s="3">
        <v>1</v>
      </c>
      <c r="O41" s="3">
        <f>E41</f>
        <v>1</v>
      </c>
      <c r="P41" s="3" t="s">
        <v>249</v>
      </c>
    </row>
    <row r="42" spans="1:18" ht="41.4" thickBot="1" x14ac:dyDescent="0.35">
      <c r="A42" s="22">
        <f>A41</f>
        <v>14</v>
      </c>
      <c r="B42" s="23" t="str">
        <f>B41</f>
        <v xml:space="preserve">Obszar realizacji </v>
      </c>
      <c r="C42" s="15"/>
      <c r="D42" s="18" t="s">
        <v>119</v>
      </c>
      <c r="E42" s="18">
        <v>0</v>
      </c>
      <c r="F42" s="15"/>
      <c r="G42" s="15"/>
      <c r="H42" s="15"/>
      <c r="I42" s="1">
        <v>1</v>
      </c>
      <c r="J42" s="3">
        <v>1</v>
      </c>
      <c r="K42" s="3">
        <v>1</v>
      </c>
      <c r="L42" s="3">
        <v>1</v>
      </c>
      <c r="M42" s="3">
        <v>1</v>
      </c>
      <c r="P42" s="3" t="s">
        <v>249</v>
      </c>
    </row>
    <row r="43" spans="1:18" ht="61.8" thickBot="1" x14ac:dyDescent="0.35">
      <c r="A43" s="8">
        <v>15</v>
      </c>
      <c r="B43" s="13" t="s">
        <v>22</v>
      </c>
      <c r="C43" s="6" t="s">
        <v>53</v>
      </c>
      <c r="D43" s="18" t="s">
        <v>122</v>
      </c>
      <c r="E43" s="18">
        <v>3</v>
      </c>
      <c r="F43" s="14" t="s">
        <v>124</v>
      </c>
      <c r="G43" s="14" t="s">
        <v>125</v>
      </c>
      <c r="H43" s="14" t="s">
        <v>126</v>
      </c>
      <c r="I43" s="1">
        <v>1</v>
      </c>
      <c r="J43" s="3">
        <v>1</v>
      </c>
      <c r="O43" s="3">
        <f>E43</f>
        <v>3</v>
      </c>
      <c r="P43" s="3" t="s">
        <v>249</v>
      </c>
    </row>
    <row r="44" spans="1:18" ht="29.4" thickBot="1" x14ac:dyDescent="0.35">
      <c r="A44" s="22">
        <f>A43</f>
        <v>15</v>
      </c>
      <c r="B44" s="23" t="str">
        <f>B43</f>
        <v xml:space="preserve">Działalność rozwijana we współpracy z  samorządami lokalnymi </v>
      </c>
      <c r="D44" s="18" t="s">
        <v>123</v>
      </c>
      <c r="E44" s="18">
        <v>0</v>
      </c>
      <c r="F44" s="15"/>
      <c r="G44" s="15"/>
      <c r="H44" s="15"/>
      <c r="I44" s="1">
        <v>1</v>
      </c>
      <c r="J44" s="3">
        <v>1</v>
      </c>
      <c r="P44" s="3" t="s">
        <v>249</v>
      </c>
    </row>
    <row r="45" spans="1:18" ht="72" thickBot="1" x14ac:dyDescent="0.35">
      <c r="A45" s="8">
        <v>16</v>
      </c>
      <c r="B45" s="13" t="s">
        <v>23</v>
      </c>
      <c r="C45" s="14" t="s">
        <v>54</v>
      </c>
      <c r="D45" s="18" t="s">
        <v>122</v>
      </c>
      <c r="E45" s="18">
        <v>2</v>
      </c>
      <c r="F45" s="14" t="s">
        <v>128</v>
      </c>
      <c r="G45" s="14" t="s">
        <v>129</v>
      </c>
      <c r="H45" s="14" t="s">
        <v>109</v>
      </c>
      <c r="I45" s="1">
        <v>1</v>
      </c>
      <c r="J45" s="3">
        <v>1</v>
      </c>
      <c r="O45" s="3">
        <f>E45</f>
        <v>2</v>
      </c>
      <c r="P45" s="3" t="s">
        <v>249</v>
      </c>
    </row>
    <row r="46" spans="1:18" ht="15" thickBot="1" x14ac:dyDescent="0.35">
      <c r="A46" s="22">
        <f>A45</f>
        <v>16</v>
      </c>
      <c r="B46" s="23" t="str">
        <f>B45</f>
        <v>Związek z obszarem</v>
      </c>
      <c r="C46" s="15"/>
      <c r="D46" s="18" t="s">
        <v>123</v>
      </c>
      <c r="E46" s="18">
        <v>0</v>
      </c>
      <c r="F46" s="15"/>
      <c r="G46" s="15"/>
      <c r="H46" s="15"/>
      <c r="I46" s="1">
        <v>1</v>
      </c>
      <c r="J46" s="3">
        <v>1</v>
      </c>
      <c r="P46" s="3" t="s">
        <v>249</v>
      </c>
    </row>
    <row r="47" spans="1:18" ht="145.80000000000001" customHeight="1" thickBot="1" x14ac:dyDescent="0.35">
      <c r="A47" s="8">
        <v>17</v>
      </c>
      <c r="B47" s="13" t="s">
        <v>2</v>
      </c>
      <c r="C47" s="14" t="s">
        <v>33</v>
      </c>
      <c r="D47" s="18" t="s">
        <v>244</v>
      </c>
      <c r="E47" s="18">
        <v>5</v>
      </c>
      <c r="F47" s="58" t="s">
        <v>242</v>
      </c>
      <c r="G47" s="14" t="s">
        <v>240</v>
      </c>
      <c r="H47" s="50" t="s">
        <v>258</v>
      </c>
      <c r="I47" s="1">
        <v>1</v>
      </c>
      <c r="J47" s="3">
        <v>1</v>
      </c>
      <c r="K47" s="3">
        <v>1</v>
      </c>
      <c r="L47" s="3">
        <v>1</v>
      </c>
      <c r="M47" s="3">
        <v>1</v>
      </c>
      <c r="O47" s="3">
        <f>E47</f>
        <v>5</v>
      </c>
      <c r="P47" s="3" t="s">
        <v>249</v>
      </c>
      <c r="R47" s="1" t="s">
        <v>241</v>
      </c>
    </row>
    <row r="48" spans="1:18" ht="77.400000000000006" customHeight="1" thickBot="1" x14ac:dyDescent="0.35">
      <c r="A48" s="24">
        <f>A47</f>
        <v>17</v>
      </c>
      <c r="B48" s="25" t="str">
        <f>B47</f>
        <v>Rozwijanie oferty obszaru</v>
      </c>
      <c r="C48" s="20"/>
      <c r="D48" s="18" t="s">
        <v>245</v>
      </c>
      <c r="E48" s="18">
        <v>2</v>
      </c>
      <c r="F48" s="49"/>
      <c r="G48" s="20"/>
      <c r="H48" s="52"/>
      <c r="P48" s="3" t="s">
        <v>249</v>
      </c>
      <c r="R48" s="1"/>
    </row>
    <row r="49" spans="1:18" ht="15" thickBot="1" x14ac:dyDescent="0.35">
      <c r="A49" s="24">
        <f>A47</f>
        <v>17</v>
      </c>
      <c r="B49" s="25" t="str">
        <f>B47</f>
        <v>Rozwijanie oferty obszaru</v>
      </c>
      <c r="C49" s="20"/>
      <c r="D49" s="18" t="s">
        <v>131</v>
      </c>
      <c r="E49" s="18">
        <v>1</v>
      </c>
      <c r="F49" s="20"/>
      <c r="G49" s="20"/>
      <c r="H49" s="20"/>
      <c r="I49" s="1">
        <v>1</v>
      </c>
      <c r="J49" s="3">
        <v>1</v>
      </c>
      <c r="K49" s="3">
        <v>1</v>
      </c>
      <c r="L49" s="3">
        <v>1</v>
      </c>
      <c r="M49" s="3">
        <v>1</v>
      </c>
      <c r="P49" s="3" t="s">
        <v>249</v>
      </c>
    </row>
    <row r="50" spans="1:18" ht="21" thickBot="1" x14ac:dyDescent="0.35">
      <c r="A50" s="22">
        <f>A49</f>
        <v>17</v>
      </c>
      <c r="B50" s="23" t="str">
        <f>B49</f>
        <v>Rozwijanie oferty obszaru</v>
      </c>
      <c r="C50" s="15"/>
      <c r="D50" s="18" t="s">
        <v>130</v>
      </c>
      <c r="E50" s="18">
        <v>0</v>
      </c>
      <c r="F50" s="15"/>
      <c r="G50" s="15"/>
      <c r="H50" s="15"/>
      <c r="I50" s="1">
        <v>1</v>
      </c>
      <c r="J50" s="3">
        <v>1</v>
      </c>
      <c r="K50" s="3">
        <v>1</v>
      </c>
      <c r="L50" s="3">
        <v>1</v>
      </c>
      <c r="M50" s="3">
        <v>1</v>
      </c>
      <c r="P50" s="3" t="s">
        <v>249</v>
      </c>
    </row>
    <row r="51" spans="1:18" ht="204.6" thickBot="1" x14ac:dyDescent="0.35">
      <c r="A51" s="8">
        <v>18</v>
      </c>
      <c r="B51" s="13" t="s">
        <v>13</v>
      </c>
      <c r="C51" s="14" t="s">
        <v>44</v>
      </c>
      <c r="D51" s="18" t="s">
        <v>132</v>
      </c>
      <c r="E51" s="18">
        <v>2</v>
      </c>
      <c r="F51" s="14" t="s">
        <v>243</v>
      </c>
      <c r="G51" s="14" t="s">
        <v>134</v>
      </c>
      <c r="H51" s="50" t="s">
        <v>258</v>
      </c>
      <c r="I51" s="1">
        <v>1</v>
      </c>
      <c r="J51" s="3">
        <v>1</v>
      </c>
      <c r="K51" s="3">
        <v>1</v>
      </c>
      <c r="L51" s="3">
        <v>1</v>
      </c>
      <c r="M51" s="3">
        <v>1</v>
      </c>
      <c r="O51" s="3">
        <f>E51</f>
        <v>2</v>
      </c>
      <c r="P51" s="3" t="s">
        <v>249</v>
      </c>
      <c r="R51" s="3" t="s">
        <v>226</v>
      </c>
    </row>
    <row r="52" spans="1:18" ht="31.2" thickBot="1" x14ac:dyDescent="0.35">
      <c r="A52" s="24">
        <f>A51</f>
        <v>18</v>
      </c>
      <c r="B52" s="25" t="str">
        <f>B51</f>
        <v xml:space="preserve">Wsparcie oferty obszaru </v>
      </c>
      <c r="C52" s="20"/>
      <c r="D52" s="18" t="s">
        <v>133</v>
      </c>
      <c r="E52" s="18">
        <v>1</v>
      </c>
      <c r="F52" s="20"/>
      <c r="G52" s="20"/>
      <c r="H52" s="20"/>
      <c r="I52" s="1">
        <v>1</v>
      </c>
      <c r="J52" s="3">
        <v>1</v>
      </c>
      <c r="K52" s="3">
        <v>1</v>
      </c>
      <c r="L52" s="3">
        <v>1</v>
      </c>
      <c r="M52" s="3">
        <v>1</v>
      </c>
      <c r="P52" s="3" t="s">
        <v>249</v>
      </c>
    </row>
    <row r="53" spans="1:18" ht="15" thickBot="1" x14ac:dyDescent="0.35">
      <c r="A53" s="22">
        <f>A52</f>
        <v>18</v>
      </c>
      <c r="B53" s="23" t="str">
        <f>B52</f>
        <v xml:space="preserve">Wsparcie oferty obszaru </v>
      </c>
      <c r="C53" s="15"/>
      <c r="D53" s="18" t="s">
        <v>135</v>
      </c>
      <c r="E53" s="18">
        <v>0</v>
      </c>
      <c r="F53" s="15"/>
      <c r="G53" s="15"/>
      <c r="H53" s="15"/>
      <c r="I53" s="1">
        <v>1</v>
      </c>
      <c r="J53" s="3">
        <v>1</v>
      </c>
      <c r="K53" s="3">
        <v>1</v>
      </c>
      <c r="L53" s="3">
        <v>1</v>
      </c>
      <c r="M53" s="3">
        <v>1</v>
      </c>
      <c r="P53" s="3" t="s">
        <v>249</v>
      </c>
    </row>
    <row r="54" spans="1:18" ht="143.4" thickBot="1" x14ac:dyDescent="0.35">
      <c r="A54" s="29">
        <v>19</v>
      </c>
      <c r="B54" s="33" t="s">
        <v>5</v>
      </c>
      <c r="C54" s="14" t="s">
        <v>36</v>
      </c>
      <c r="D54" s="30" t="s">
        <v>136</v>
      </c>
      <c r="E54" s="36">
        <v>3</v>
      </c>
      <c r="F54" s="14" t="s">
        <v>140</v>
      </c>
      <c r="G54" s="14" t="s">
        <v>141</v>
      </c>
      <c r="H54" s="50" t="s">
        <v>260</v>
      </c>
      <c r="I54" s="1">
        <v>1</v>
      </c>
      <c r="J54" s="3">
        <v>1</v>
      </c>
      <c r="K54" s="3">
        <v>1</v>
      </c>
      <c r="L54" s="3">
        <v>1</v>
      </c>
      <c r="M54" s="3">
        <v>1</v>
      </c>
      <c r="O54" s="3">
        <f>E54</f>
        <v>3</v>
      </c>
      <c r="P54" s="3" t="s">
        <v>249</v>
      </c>
      <c r="R54" s="3" t="s">
        <v>226</v>
      </c>
    </row>
    <row r="55" spans="1:18" ht="31.2" thickBot="1" x14ac:dyDescent="0.35">
      <c r="A55" s="31">
        <f t="shared" ref="A55:B57" si="4">A54</f>
        <v>19</v>
      </c>
      <c r="B55" s="34" t="str">
        <f t="shared" si="4"/>
        <v xml:space="preserve">Wsparcie systemu Dolina Baryczy Poleca </v>
      </c>
      <c r="C55" s="20"/>
      <c r="D55" s="30" t="s">
        <v>137</v>
      </c>
      <c r="E55" s="36">
        <v>2</v>
      </c>
      <c r="F55" s="20"/>
      <c r="G55" s="20"/>
      <c r="H55" s="20"/>
      <c r="I55" s="1">
        <v>1</v>
      </c>
      <c r="J55" s="3">
        <v>1</v>
      </c>
      <c r="K55" s="3">
        <v>1</v>
      </c>
      <c r="L55" s="3">
        <v>1</v>
      </c>
      <c r="M55" s="3">
        <v>1</v>
      </c>
      <c r="P55" s="3" t="s">
        <v>249</v>
      </c>
    </row>
    <row r="56" spans="1:18" ht="31.2" thickBot="1" x14ac:dyDescent="0.35">
      <c r="A56" s="31">
        <f t="shared" si="4"/>
        <v>19</v>
      </c>
      <c r="B56" s="34" t="str">
        <f t="shared" si="4"/>
        <v xml:space="preserve">Wsparcie systemu Dolina Baryczy Poleca </v>
      </c>
      <c r="C56" s="20"/>
      <c r="D56" s="30" t="s">
        <v>138</v>
      </c>
      <c r="E56" s="36">
        <v>1</v>
      </c>
      <c r="F56" s="20"/>
      <c r="G56" s="20"/>
      <c r="H56" s="20"/>
      <c r="I56" s="1">
        <v>1</v>
      </c>
      <c r="J56" s="3">
        <v>1</v>
      </c>
      <c r="K56" s="3">
        <v>1</v>
      </c>
      <c r="L56" s="3">
        <v>1</v>
      </c>
      <c r="M56" s="3">
        <v>1</v>
      </c>
      <c r="P56" s="3" t="s">
        <v>249</v>
      </c>
    </row>
    <row r="57" spans="1:18" ht="31.2" thickBot="1" x14ac:dyDescent="0.35">
      <c r="A57" s="32">
        <f t="shared" si="4"/>
        <v>19</v>
      </c>
      <c r="B57" s="35" t="str">
        <f t="shared" si="4"/>
        <v xml:space="preserve">Wsparcie systemu Dolina Baryczy Poleca </v>
      </c>
      <c r="C57" s="15"/>
      <c r="D57" s="30" t="s">
        <v>139</v>
      </c>
      <c r="E57" s="36">
        <v>0</v>
      </c>
      <c r="F57" s="15"/>
      <c r="G57" s="15"/>
      <c r="H57" s="15"/>
      <c r="I57" s="1">
        <v>1</v>
      </c>
      <c r="J57" s="3">
        <v>1</v>
      </c>
      <c r="K57" s="3">
        <v>1</v>
      </c>
      <c r="L57" s="3">
        <v>1</v>
      </c>
      <c r="M57" s="3">
        <v>1</v>
      </c>
      <c r="P57" s="3" t="s">
        <v>249</v>
      </c>
    </row>
    <row r="58" spans="1:18" ht="51.6" thickBot="1" x14ac:dyDescent="0.35">
      <c r="A58" s="8">
        <v>20</v>
      </c>
      <c r="B58" s="33" t="s">
        <v>21</v>
      </c>
      <c r="C58" s="14" t="s">
        <v>52</v>
      </c>
      <c r="D58" s="28" t="s">
        <v>142</v>
      </c>
      <c r="E58" s="17">
        <v>2</v>
      </c>
      <c r="F58" s="14" t="s">
        <v>145</v>
      </c>
      <c r="G58" s="14"/>
      <c r="H58" s="50" t="s">
        <v>258</v>
      </c>
      <c r="I58" s="1">
        <v>1</v>
      </c>
      <c r="J58" s="3">
        <v>1</v>
      </c>
      <c r="K58" s="3">
        <v>1</v>
      </c>
      <c r="L58" s="3">
        <v>1</v>
      </c>
      <c r="M58" s="3">
        <v>1</v>
      </c>
      <c r="O58" s="3">
        <f>E58</f>
        <v>2</v>
      </c>
      <c r="P58" s="3" t="s">
        <v>249</v>
      </c>
      <c r="R58" s="3" t="s">
        <v>226</v>
      </c>
    </row>
    <row r="59" spans="1:18" ht="41.4" thickBot="1" x14ac:dyDescent="0.35">
      <c r="A59" s="24">
        <f>A58</f>
        <v>20</v>
      </c>
      <c r="B59" s="34" t="str">
        <f>B58</f>
        <v>Przynależność do systemu Dolina Baryczy Poleca</v>
      </c>
      <c r="C59" s="20"/>
      <c r="D59" s="30" t="s">
        <v>143</v>
      </c>
      <c r="E59" s="36">
        <v>1</v>
      </c>
      <c r="F59" s="20"/>
      <c r="G59" s="20"/>
      <c r="H59" s="20"/>
      <c r="I59" s="1">
        <v>1</v>
      </c>
      <c r="J59" s="3">
        <v>1</v>
      </c>
      <c r="K59" s="3">
        <v>1</v>
      </c>
      <c r="L59" s="3">
        <v>1</v>
      </c>
      <c r="M59" s="3">
        <v>1</v>
      </c>
      <c r="P59" s="3" t="s">
        <v>249</v>
      </c>
    </row>
    <row r="60" spans="1:18" ht="29.4" thickBot="1" x14ac:dyDescent="0.35">
      <c r="A60" s="22">
        <f>A59</f>
        <v>20</v>
      </c>
      <c r="B60" s="35" t="str">
        <f>B59</f>
        <v>Przynależność do systemu Dolina Baryczy Poleca</v>
      </c>
      <c r="C60" s="15"/>
      <c r="D60" s="30" t="s">
        <v>144</v>
      </c>
      <c r="E60" s="36">
        <v>0</v>
      </c>
      <c r="F60" s="15"/>
      <c r="G60" s="15"/>
      <c r="H60" s="15"/>
      <c r="I60" s="1">
        <v>1</v>
      </c>
      <c r="J60" s="3">
        <v>1</v>
      </c>
      <c r="K60" s="3">
        <v>1</v>
      </c>
      <c r="L60" s="3">
        <v>1</v>
      </c>
      <c r="M60" s="3">
        <v>1</v>
      </c>
      <c r="P60" s="3" t="s">
        <v>249</v>
      </c>
    </row>
    <row r="61" spans="1:18" ht="133.19999999999999" thickBot="1" x14ac:dyDescent="0.35">
      <c r="A61" s="9">
        <v>21</v>
      </c>
      <c r="B61" s="19" t="s">
        <v>12</v>
      </c>
      <c r="C61" s="20" t="s">
        <v>43</v>
      </c>
      <c r="D61" s="18" t="s">
        <v>146</v>
      </c>
      <c r="E61" s="36">
        <v>3</v>
      </c>
      <c r="F61" s="14" t="s">
        <v>149</v>
      </c>
      <c r="G61" s="14" t="s">
        <v>150</v>
      </c>
      <c r="H61" s="14" t="s">
        <v>258</v>
      </c>
      <c r="I61" s="1">
        <v>1</v>
      </c>
      <c r="J61" s="3">
        <v>1</v>
      </c>
      <c r="K61" s="3">
        <v>1</v>
      </c>
      <c r="L61" s="3">
        <v>1</v>
      </c>
      <c r="M61" s="3">
        <v>1</v>
      </c>
      <c r="O61" s="3">
        <f>E61</f>
        <v>3</v>
      </c>
      <c r="P61" s="3" t="s">
        <v>249</v>
      </c>
    </row>
    <row r="62" spans="1:18" ht="21" thickBot="1" x14ac:dyDescent="0.35">
      <c r="A62" s="24">
        <f>A61</f>
        <v>21</v>
      </c>
      <c r="B62" s="25" t="str">
        <f>B61</f>
        <v>Promocja obszaru</v>
      </c>
      <c r="C62" s="20"/>
      <c r="D62" s="18" t="s">
        <v>147</v>
      </c>
      <c r="E62" s="36">
        <v>1</v>
      </c>
      <c r="F62" s="20"/>
      <c r="G62" s="20"/>
      <c r="H62" s="20"/>
      <c r="I62" s="1">
        <v>1</v>
      </c>
      <c r="J62" s="3">
        <v>1</v>
      </c>
      <c r="K62" s="3">
        <v>1</v>
      </c>
      <c r="L62" s="3">
        <v>1</v>
      </c>
      <c r="M62" s="3">
        <v>1</v>
      </c>
      <c r="P62" s="3" t="s">
        <v>249</v>
      </c>
    </row>
    <row r="63" spans="1:18" ht="31.2" thickBot="1" x14ac:dyDescent="0.35">
      <c r="A63" s="22">
        <f>A62</f>
        <v>21</v>
      </c>
      <c r="B63" s="23" t="str">
        <f>B62</f>
        <v>Promocja obszaru</v>
      </c>
      <c r="C63" s="15"/>
      <c r="D63" s="18" t="s">
        <v>148</v>
      </c>
      <c r="E63" s="36">
        <v>0</v>
      </c>
      <c r="F63" s="15"/>
      <c r="G63" s="15"/>
      <c r="H63" s="15"/>
      <c r="I63" s="1">
        <v>1</v>
      </c>
      <c r="J63" s="3">
        <v>1</v>
      </c>
      <c r="K63" s="3">
        <v>1</v>
      </c>
      <c r="L63" s="3">
        <v>1</v>
      </c>
      <c r="M63" s="3">
        <v>1</v>
      </c>
      <c r="P63" s="3" t="s">
        <v>249</v>
      </c>
    </row>
    <row r="64" spans="1:18" ht="112.8" thickBot="1" x14ac:dyDescent="0.35">
      <c r="A64" s="8">
        <v>22</v>
      </c>
      <c r="B64" s="13" t="s">
        <v>15</v>
      </c>
      <c r="C64" s="14" t="s">
        <v>46</v>
      </c>
      <c r="D64" s="18" t="s">
        <v>151</v>
      </c>
      <c r="E64" s="36">
        <v>5</v>
      </c>
      <c r="F64" s="14" t="s">
        <v>155</v>
      </c>
      <c r="G64" s="14" t="s">
        <v>156</v>
      </c>
      <c r="H64" s="14" t="s">
        <v>258</v>
      </c>
      <c r="I64" s="1">
        <v>1</v>
      </c>
      <c r="J64" s="3">
        <v>1</v>
      </c>
      <c r="K64" s="3">
        <v>1</v>
      </c>
      <c r="L64" s="3">
        <v>1</v>
      </c>
      <c r="M64" s="3">
        <v>1</v>
      </c>
      <c r="O64" s="3">
        <f>E64</f>
        <v>5</v>
      </c>
      <c r="P64" s="3" t="s">
        <v>249</v>
      </c>
    </row>
    <row r="65" spans="1:18" ht="51.6" thickBot="1" x14ac:dyDescent="0.35">
      <c r="A65" s="24">
        <f t="shared" ref="A65:B67" si="5">A64</f>
        <v>22</v>
      </c>
      <c r="B65" s="25" t="str">
        <f t="shared" si="5"/>
        <v>Wsparcie potencjału architektonicznego</v>
      </c>
      <c r="C65" s="20"/>
      <c r="D65" s="18" t="s">
        <v>152</v>
      </c>
      <c r="E65" s="36">
        <v>2</v>
      </c>
      <c r="F65" s="20"/>
      <c r="G65" s="20"/>
      <c r="H65" s="20"/>
      <c r="I65" s="1">
        <v>1</v>
      </c>
      <c r="J65" s="3">
        <v>1</v>
      </c>
      <c r="K65" s="3">
        <v>1</v>
      </c>
      <c r="L65" s="3">
        <v>1</v>
      </c>
      <c r="M65" s="3">
        <v>1</v>
      </c>
      <c r="P65" s="3" t="s">
        <v>249</v>
      </c>
    </row>
    <row r="66" spans="1:18" ht="31.2" thickBot="1" x14ac:dyDescent="0.35">
      <c r="A66" s="24">
        <f t="shared" si="5"/>
        <v>22</v>
      </c>
      <c r="B66" s="25" t="str">
        <f t="shared" si="5"/>
        <v>Wsparcie potencjału architektonicznego</v>
      </c>
      <c r="C66" s="20"/>
      <c r="D66" s="18" t="s">
        <v>153</v>
      </c>
      <c r="E66" s="36">
        <v>1</v>
      </c>
      <c r="F66" s="20"/>
      <c r="G66" s="20"/>
      <c r="H66" s="20"/>
      <c r="I66" s="1">
        <v>1</v>
      </c>
      <c r="J66" s="3">
        <v>1</v>
      </c>
      <c r="K66" s="3">
        <v>1</v>
      </c>
      <c r="L66" s="3">
        <v>1</v>
      </c>
      <c r="M66" s="3">
        <v>1</v>
      </c>
      <c r="P66" s="3" t="s">
        <v>249</v>
      </c>
    </row>
    <row r="67" spans="1:18" ht="31.2" thickBot="1" x14ac:dyDescent="0.35">
      <c r="A67" s="24">
        <f t="shared" si="5"/>
        <v>22</v>
      </c>
      <c r="B67" s="25" t="str">
        <f t="shared" si="5"/>
        <v>Wsparcie potencjału architektonicznego</v>
      </c>
      <c r="C67" s="20"/>
      <c r="D67" s="18" t="s">
        <v>154</v>
      </c>
      <c r="E67" s="36">
        <v>0</v>
      </c>
      <c r="F67" s="20"/>
      <c r="G67" s="20"/>
      <c r="H67" s="20"/>
      <c r="I67" s="1">
        <v>1</v>
      </c>
      <c r="J67" s="3">
        <v>1</v>
      </c>
      <c r="K67" s="3">
        <v>1</v>
      </c>
      <c r="L67" s="3">
        <v>1</v>
      </c>
      <c r="M67" s="3">
        <v>1</v>
      </c>
      <c r="P67" s="3" t="s">
        <v>249</v>
      </c>
    </row>
    <row r="68" spans="1:18" ht="174" thickBot="1" x14ac:dyDescent="0.35">
      <c r="A68" s="29">
        <v>23</v>
      </c>
      <c r="B68" s="33" t="s">
        <v>16</v>
      </c>
      <c r="C68" s="14" t="s">
        <v>205</v>
      </c>
      <c r="D68" s="30" t="s">
        <v>206</v>
      </c>
      <c r="E68" s="36">
        <v>2</v>
      </c>
      <c r="F68" s="16" t="s">
        <v>209</v>
      </c>
      <c r="G68" s="16"/>
      <c r="H68" s="14" t="s">
        <v>258</v>
      </c>
      <c r="I68" s="1">
        <v>1</v>
      </c>
      <c r="J68" s="3">
        <v>1</v>
      </c>
      <c r="K68" s="3">
        <v>1</v>
      </c>
      <c r="L68" s="3">
        <v>1</v>
      </c>
      <c r="M68" s="3">
        <v>1</v>
      </c>
      <c r="O68" s="3">
        <f>E68</f>
        <v>2</v>
      </c>
      <c r="P68" s="3" t="s">
        <v>249</v>
      </c>
    </row>
    <row r="69" spans="1:18" ht="41.4" thickBot="1" x14ac:dyDescent="0.35">
      <c r="A69" s="31">
        <f>A68</f>
        <v>23</v>
      </c>
      <c r="B69" s="34" t="str">
        <f>B68</f>
        <v>Wykorzystanie lokalnych potencjałów przyrodniczego i historyczno-kulturowego  </v>
      </c>
      <c r="C69" s="20"/>
      <c r="D69" s="30" t="s">
        <v>207</v>
      </c>
      <c r="E69" s="36">
        <v>1</v>
      </c>
      <c r="F69" s="48"/>
      <c r="G69" s="48"/>
      <c r="H69" s="20"/>
      <c r="I69" s="1">
        <v>1</v>
      </c>
      <c r="J69" s="3">
        <v>1</v>
      </c>
      <c r="K69" s="3">
        <v>1</v>
      </c>
      <c r="L69" s="3">
        <v>1</v>
      </c>
      <c r="M69" s="3">
        <v>1</v>
      </c>
      <c r="P69" s="3" t="s">
        <v>249</v>
      </c>
    </row>
    <row r="70" spans="1:18" ht="29.4" thickBot="1" x14ac:dyDescent="0.35">
      <c r="A70" s="32">
        <f>A69</f>
        <v>23</v>
      </c>
      <c r="B70" s="35" t="str">
        <f>B69</f>
        <v>Wykorzystanie lokalnych potencjałów przyrodniczego i historyczno-kulturowego  </v>
      </c>
      <c r="C70" s="15"/>
      <c r="D70" s="30" t="s">
        <v>208</v>
      </c>
      <c r="E70" s="36">
        <v>0</v>
      </c>
      <c r="F70" s="17"/>
      <c r="G70" s="17"/>
      <c r="H70" s="15"/>
      <c r="I70" s="1">
        <v>1</v>
      </c>
      <c r="J70" s="3">
        <v>1</v>
      </c>
      <c r="K70" s="3">
        <v>1</v>
      </c>
      <c r="L70" s="3">
        <v>1</v>
      </c>
      <c r="M70" s="3">
        <v>1</v>
      </c>
      <c r="P70" s="3" t="s">
        <v>249</v>
      </c>
    </row>
    <row r="71" spans="1:18" ht="102.6" thickBot="1" x14ac:dyDescent="0.35">
      <c r="A71" s="9">
        <v>24</v>
      </c>
      <c r="B71" s="19" t="s">
        <v>20</v>
      </c>
      <c r="C71" s="20" t="s">
        <v>51</v>
      </c>
      <c r="D71" s="30" t="s">
        <v>157</v>
      </c>
      <c r="E71" s="36">
        <v>2</v>
      </c>
      <c r="F71" s="20" t="s">
        <v>160</v>
      </c>
      <c r="G71" s="20" t="s">
        <v>161</v>
      </c>
      <c r="H71" s="20" t="s">
        <v>258</v>
      </c>
      <c r="I71" s="1">
        <v>1</v>
      </c>
      <c r="J71" s="3">
        <v>1</v>
      </c>
      <c r="K71" s="3">
        <v>1</v>
      </c>
      <c r="L71" s="3">
        <v>1</v>
      </c>
      <c r="M71" s="3">
        <v>1</v>
      </c>
      <c r="O71" s="3">
        <f>E71</f>
        <v>2</v>
      </c>
      <c r="P71" s="3" t="s">
        <v>249</v>
      </c>
    </row>
    <row r="72" spans="1:18" ht="41.4" thickBot="1" x14ac:dyDescent="0.35">
      <c r="A72" s="24">
        <f>A71</f>
        <v>24</v>
      </c>
      <c r="B72" s="25" t="str">
        <f>B71</f>
        <v>Potencjał turystyczny obszaru</v>
      </c>
      <c r="C72" s="20"/>
      <c r="D72" s="30" t="s">
        <v>158</v>
      </c>
      <c r="E72" s="36">
        <v>1</v>
      </c>
      <c r="F72" s="20"/>
      <c r="G72" s="20"/>
      <c r="H72" s="20"/>
      <c r="I72" s="1">
        <v>1</v>
      </c>
      <c r="J72" s="3">
        <v>1</v>
      </c>
      <c r="K72" s="3">
        <v>1</v>
      </c>
      <c r="L72" s="3">
        <v>1</v>
      </c>
      <c r="M72" s="3">
        <v>1</v>
      </c>
      <c r="P72" s="3" t="s">
        <v>249</v>
      </c>
    </row>
    <row r="73" spans="1:18" ht="21" thickBot="1" x14ac:dyDescent="0.35">
      <c r="A73" s="22">
        <f>A72</f>
        <v>24</v>
      </c>
      <c r="B73" s="23" t="str">
        <f>B72</f>
        <v>Potencjał turystyczny obszaru</v>
      </c>
      <c r="C73" s="15"/>
      <c r="D73" s="30" t="s">
        <v>159</v>
      </c>
      <c r="E73" s="36">
        <v>0</v>
      </c>
      <c r="F73" s="15"/>
      <c r="G73" s="15"/>
      <c r="H73" s="15"/>
      <c r="I73" s="1">
        <v>1</v>
      </c>
      <c r="J73" s="3">
        <v>1</v>
      </c>
      <c r="K73" s="3">
        <v>1</v>
      </c>
      <c r="L73" s="3">
        <v>1</v>
      </c>
      <c r="M73" s="3">
        <v>1</v>
      </c>
      <c r="P73" s="3" t="s">
        <v>249</v>
      </c>
    </row>
    <row r="74" spans="1:18" ht="92.4" thickBot="1" x14ac:dyDescent="0.35">
      <c r="A74" s="8">
        <v>25</v>
      </c>
      <c r="B74" s="13" t="s">
        <v>19</v>
      </c>
      <c r="C74" s="14" t="s">
        <v>50</v>
      </c>
      <c r="D74" s="30" t="s">
        <v>162</v>
      </c>
      <c r="E74" s="36">
        <v>5</v>
      </c>
      <c r="F74" s="14" t="s">
        <v>166</v>
      </c>
      <c r="G74" s="14" t="s">
        <v>167</v>
      </c>
      <c r="H74" s="14" t="s">
        <v>126</v>
      </c>
      <c r="I74" s="1">
        <v>1</v>
      </c>
      <c r="J74" s="3">
        <v>1</v>
      </c>
      <c r="O74" s="3">
        <f>E74</f>
        <v>5</v>
      </c>
      <c r="P74" s="3" t="s">
        <v>249</v>
      </c>
    </row>
    <row r="75" spans="1:18" ht="51.6" thickBot="1" x14ac:dyDescent="0.35">
      <c r="A75" s="24">
        <f t="shared" ref="A75:B77" si="6">A74</f>
        <v>25</v>
      </c>
      <c r="B75" s="25" t="str">
        <f t="shared" si="6"/>
        <v xml:space="preserve">Rybackość </v>
      </c>
      <c r="C75" s="20"/>
      <c r="D75" s="30" t="s">
        <v>163</v>
      </c>
      <c r="E75" s="36">
        <v>3</v>
      </c>
      <c r="F75" s="20"/>
      <c r="G75" s="20"/>
      <c r="H75" s="20"/>
      <c r="I75" s="1">
        <v>1</v>
      </c>
      <c r="J75" s="3">
        <v>1</v>
      </c>
      <c r="P75" s="3" t="s">
        <v>249</v>
      </c>
    </row>
    <row r="76" spans="1:18" ht="51.6" thickBot="1" x14ac:dyDescent="0.35">
      <c r="A76" s="24">
        <f t="shared" si="6"/>
        <v>25</v>
      </c>
      <c r="B76" s="25" t="str">
        <f t="shared" si="6"/>
        <v xml:space="preserve">Rybackość </v>
      </c>
      <c r="C76" s="20"/>
      <c r="D76" s="30" t="s">
        <v>164</v>
      </c>
      <c r="E76" s="36">
        <v>1</v>
      </c>
      <c r="F76" s="20"/>
      <c r="G76" s="20"/>
      <c r="H76" s="20"/>
      <c r="I76" s="1">
        <v>1</v>
      </c>
      <c r="J76" s="3">
        <v>1</v>
      </c>
      <c r="P76" s="3" t="s">
        <v>249</v>
      </c>
    </row>
    <row r="77" spans="1:18" ht="51.6" thickBot="1" x14ac:dyDescent="0.35">
      <c r="A77" s="22">
        <f t="shared" si="6"/>
        <v>25</v>
      </c>
      <c r="B77" s="25" t="str">
        <f t="shared" si="6"/>
        <v xml:space="preserve">Rybackość </v>
      </c>
      <c r="C77" s="15"/>
      <c r="D77" s="30" t="s">
        <v>165</v>
      </c>
      <c r="E77" s="36">
        <v>0</v>
      </c>
      <c r="F77" s="15"/>
      <c r="G77" s="15"/>
      <c r="H77" s="15"/>
      <c r="I77" s="1">
        <v>1</v>
      </c>
      <c r="J77" s="3">
        <v>1</v>
      </c>
      <c r="P77" s="3" t="s">
        <v>249</v>
      </c>
      <c r="R77" s="3" t="s">
        <v>246</v>
      </c>
    </row>
    <row r="78" spans="1:18" ht="51.6" thickBot="1" x14ac:dyDescent="0.35">
      <c r="A78" s="8">
        <v>26</v>
      </c>
      <c r="B78" s="13" t="s">
        <v>278</v>
      </c>
      <c r="C78" s="14" t="s">
        <v>279</v>
      </c>
      <c r="D78" s="30" t="s">
        <v>280</v>
      </c>
      <c r="E78" s="36">
        <v>2</v>
      </c>
      <c r="F78" s="14" t="s">
        <v>281</v>
      </c>
      <c r="G78" s="14" t="s">
        <v>282</v>
      </c>
      <c r="H78" s="50" t="s">
        <v>109</v>
      </c>
      <c r="I78" s="1">
        <v>1</v>
      </c>
      <c r="J78" s="3">
        <v>1</v>
      </c>
      <c r="O78" s="3">
        <v>2</v>
      </c>
    </row>
    <row r="79" spans="1:18" ht="15" thickBot="1" x14ac:dyDescent="0.35">
      <c r="A79" s="22" t="e">
        <f>#REF!</f>
        <v>#REF!</v>
      </c>
      <c r="B79" s="23" t="e">
        <f>#REF!</f>
        <v>#REF!</v>
      </c>
      <c r="C79" s="15"/>
      <c r="D79" s="30" t="s">
        <v>127</v>
      </c>
      <c r="E79" s="36">
        <v>0</v>
      </c>
      <c r="F79" s="15"/>
      <c r="G79" s="15"/>
      <c r="H79" s="15"/>
    </row>
    <row r="80" spans="1:18" ht="82.2" hidden="1" thickBot="1" x14ac:dyDescent="0.35">
      <c r="A80" s="8">
        <v>26</v>
      </c>
      <c r="B80" s="13" t="s">
        <v>24</v>
      </c>
      <c r="C80" s="14" t="s">
        <v>55</v>
      </c>
      <c r="D80" s="30" t="s">
        <v>168</v>
      </c>
      <c r="E80" s="36">
        <v>2</v>
      </c>
      <c r="F80" s="14" t="s">
        <v>170</v>
      </c>
      <c r="G80" s="14"/>
      <c r="H80" s="21" t="s">
        <v>258</v>
      </c>
    </row>
    <row r="81" spans="1:16" ht="51.6" hidden="1" thickBot="1" x14ac:dyDescent="0.35">
      <c r="A81" s="24">
        <f>A80</f>
        <v>26</v>
      </c>
      <c r="B81" s="25" t="str">
        <f>B80</f>
        <v>Realizacja zbiorowego interesu  </v>
      </c>
      <c r="C81" s="20"/>
      <c r="D81" s="30" t="s">
        <v>169</v>
      </c>
      <c r="E81" s="36">
        <v>1</v>
      </c>
      <c r="F81" s="20"/>
      <c r="G81" s="20"/>
      <c r="H81" s="20"/>
    </row>
    <row r="82" spans="1:16" ht="15" hidden="1" thickBot="1" x14ac:dyDescent="0.35">
      <c r="A82" s="22">
        <f>A81</f>
        <v>26</v>
      </c>
      <c r="B82" s="23" t="str">
        <f>B81</f>
        <v>Realizacja zbiorowego interesu  </v>
      </c>
      <c r="C82" s="15"/>
      <c r="D82" s="30" t="s">
        <v>127</v>
      </c>
      <c r="E82" s="36">
        <v>0</v>
      </c>
      <c r="F82" s="15"/>
      <c r="G82" s="15"/>
      <c r="H82" s="15"/>
    </row>
    <row r="83" spans="1:16" x14ac:dyDescent="0.3">
      <c r="P83" s="3" t="s">
        <v>249</v>
      </c>
    </row>
    <row r="84" spans="1:16" x14ac:dyDescent="0.3">
      <c r="O84" s="3">
        <f>SUM(O3:O80)</f>
        <v>72</v>
      </c>
    </row>
    <row r="86" spans="1:16" x14ac:dyDescent="0.3">
      <c r="B86" s="57" t="s">
        <v>218</v>
      </c>
    </row>
    <row r="87" spans="1:16" x14ac:dyDescent="0.3">
      <c r="B87" s="59" t="s">
        <v>92</v>
      </c>
      <c r="C87" s="60" t="s">
        <v>219</v>
      </c>
      <c r="D87" s="60" t="s">
        <v>220</v>
      </c>
      <c r="I87" s="3" t="s">
        <v>223</v>
      </c>
    </row>
    <row r="88" spans="1:16" x14ac:dyDescent="0.3">
      <c r="B88" s="59" t="s">
        <v>172</v>
      </c>
      <c r="C88" s="60">
        <f>ROUNDUP((0.4*D88),0)</f>
        <v>28</v>
      </c>
      <c r="D88" s="60">
        <f>O84-O36-E21</f>
        <v>69</v>
      </c>
      <c r="I88" s="3" t="s">
        <v>224</v>
      </c>
    </row>
    <row r="89" spans="1:16" x14ac:dyDescent="0.3">
      <c r="B89" s="59" t="s">
        <v>221</v>
      </c>
      <c r="C89" s="60">
        <f t="shared" ref="C89:C94" si="7">ROUNDUP((0.4*D89),0)</f>
        <v>28</v>
      </c>
      <c r="D89" s="60">
        <f>O84-O36</f>
        <v>70</v>
      </c>
    </row>
    <row r="90" spans="1:16" x14ac:dyDescent="0.3">
      <c r="B90" s="59" t="s">
        <v>173</v>
      </c>
      <c r="C90" s="60">
        <f t="shared" si="7"/>
        <v>28</v>
      </c>
      <c r="D90" s="60">
        <f>O84-O36-E21</f>
        <v>69</v>
      </c>
    </row>
    <row r="91" spans="1:16" x14ac:dyDescent="0.3">
      <c r="B91" s="59" t="s">
        <v>222</v>
      </c>
      <c r="C91" s="60">
        <f t="shared" si="7"/>
        <v>28</v>
      </c>
      <c r="D91" s="60">
        <f>O84-O36</f>
        <v>70</v>
      </c>
    </row>
    <row r="92" spans="1:16" x14ac:dyDescent="0.3">
      <c r="B92" s="59" t="s">
        <v>215</v>
      </c>
      <c r="C92" s="60">
        <f t="shared" si="7"/>
        <v>20</v>
      </c>
      <c r="D92" s="60">
        <f>SUMIF(K3:K82,1,O3:O82)</f>
        <v>48</v>
      </c>
    </row>
    <row r="93" spans="1:16" x14ac:dyDescent="0.3">
      <c r="B93" s="59" t="s">
        <v>217</v>
      </c>
      <c r="C93" s="60">
        <f t="shared" si="7"/>
        <v>20</v>
      </c>
      <c r="D93" s="60">
        <f>SUMIF(L3:L82,1,O3:O82)</f>
        <v>48</v>
      </c>
    </row>
    <row r="94" spans="1:16" x14ac:dyDescent="0.3">
      <c r="B94" s="59" t="s">
        <v>176</v>
      </c>
      <c r="C94" s="60">
        <f t="shared" si="7"/>
        <v>21</v>
      </c>
      <c r="D94" s="60">
        <f>SUMIF(M3:M82,1,O3:O82)</f>
        <v>51</v>
      </c>
      <c r="I94" s="69" t="s">
        <v>262</v>
      </c>
      <c r="J94" s="6"/>
      <c r="K94" s="6"/>
      <c r="L94" s="6"/>
    </row>
    <row r="95" spans="1:16" ht="30.6" x14ac:dyDescent="0.3">
      <c r="I95" s="6" t="s">
        <v>265</v>
      </c>
      <c r="J95" s="6" t="s">
        <v>263</v>
      </c>
      <c r="K95" s="6" t="s">
        <v>264</v>
      </c>
      <c r="L95" s="6"/>
    </row>
    <row r="96" spans="1:16" x14ac:dyDescent="0.3">
      <c r="I96" s="65" t="e">
        <f>(SUMIFS($O$3:$O$83,$I$3:$I$77,1,$P$3:$P$83,"j"))/D88</f>
        <v>#VALUE!</v>
      </c>
      <c r="J96" s="65">
        <f t="shared" ref="J96:J102" ca="1" si="8">(SUMIF($P:$P,"p",$O$3:$O$83))/D88</f>
        <v>0.2608695652173913</v>
      </c>
      <c r="K96" s="65">
        <f t="shared" ref="K96:K102" ca="1" si="9">(SUMIF($P:$P,"s",$O$3:$O$83))/D88</f>
        <v>0.52173913043478259</v>
      </c>
      <c r="L96" s="66" t="e">
        <f>SUM(I96:K96)</f>
        <v>#VALUE!</v>
      </c>
    </row>
    <row r="97" spans="9:12" x14ac:dyDescent="0.3">
      <c r="I97" s="65">
        <f t="shared" ref="I97:I102" ca="1" si="10">(SUMIF($P:$P,"j",$O$3:$O$83))/D89</f>
        <v>0.24285714285714285</v>
      </c>
      <c r="J97" s="65">
        <f t="shared" ca="1" si="8"/>
        <v>0.25714285714285712</v>
      </c>
      <c r="K97" s="65">
        <f t="shared" ca="1" si="9"/>
        <v>0.51428571428571423</v>
      </c>
      <c r="L97" s="66">
        <f t="shared" ref="L97:L102" ca="1" si="11">SUM(I97:K97)</f>
        <v>1.0142857142857142</v>
      </c>
    </row>
    <row r="98" spans="9:12" x14ac:dyDescent="0.3">
      <c r="I98" s="65">
        <f t="shared" ca="1" si="10"/>
        <v>0.24637681159420291</v>
      </c>
      <c r="J98" s="65">
        <f t="shared" ca="1" si="8"/>
        <v>0.2608695652173913</v>
      </c>
      <c r="K98" s="65">
        <f t="shared" ca="1" si="9"/>
        <v>0.52173913043478259</v>
      </c>
      <c r="L98" s="66">
        <f t="shared" ca="1" si="11"/>
        <v>1.0289855072463769</v>
      </c>
    </row>
    <row r="99" spans="9:12" x14ac:dyDescent="0.3">
      <c r="I99" s="65">
        <f t="shared" ca="1" si="10"/>
        <v>0.24285714285714285</v>
      </c>
      <c r="J99" s="65">
        <f t="shared" ca="1" si="8"/>
        <v>0.25714285714285712</v>
      </c>
      <c r="K99" s="65">
        <f t="shared" ca="1" si="9"/>
        <v>0.51428571428571423</v>
      </c>
      <c r="L99" s="66">
        <f t="shared" ca="1" si="11"/>
        <v>1.0142857142857142</v>
      </c>
    </row>
    <row r="100" spans="9:12" x14ac:dyDescent="0.3">
      <c r="I100" s="65">
        <f t="shared" ca="1" si="10"/>
        <v>0.35416666666666669</v>
      </c>
      <c r="J100" s="65">
        <f t="shared" ca="1" si="8"/>
        <v>0.375</v>
      </c>
      <c r="K100" s="65">
        <f t="shared" ca="1" si="9"/>
        <v>0.75</v>
      </c>
      <c r="L100" s="66">
        <f t="shared" ca="1" si="11"/>
        <v>1.4791666666666667</v>
      </c>
    </row>
    <row r="101" spans="9:12" x14ac:dyDescent="0.3">
      <c r="I101" s="65">
        <f t="shared" ca="1" si="10"/>
        <v>0.35416666666666669</v>
      </c>
      <c r="J101" s="65">
        <f t="shared" ca="1" si="8"/>
        <v>0.375</v>
      </c>
      <c r="K101" s="65">
        <f t="shared" ca="1" si="9"/>
        <v>0.75</v>
      </c>
      <c r="L101" s="66">
        <f t="shared" ca="1" si="11"/>
        <v>1.4791666666666667</v>
      </c>
    </row>
    <row r="102" spans="9:12" x14ac:dyDescent="0.3">
      <c r="I102" s="65">
        <f t="shared" ca="1" si="10"/>
        <v>0.33333333333333331</v>
      </c>
      <c r="J102" s="65">
        <f t="shared" ca="1" si="8"/>
        <v>0.35294117647058826</v>
      </c>
      <c r="K102" s="65">
        <f t="shared" ca="1" si="9"/>
        <v>0.70588235294117652</v>
      </c>
      <c r="L102" s="66">
        <f t="shared" ca="1" si="11"/>
        <v>1.392156862745098</v>
      </c>
    </row>
  </sheetData>
  <autoFilter ref="A2:R82"/>
  <pageMargins left="0.23622047244094491" right="0.23622047244094491" top="0.74803149606299213" bottom="0.74803149606299213" header="0.31496062992125984" footer="0.31496062992125984"/>
  <pageSetup paperSize="9" scale="69" fitToHeight="0" orientation="landscape" verticalDpi="0" r:id="rId1"/>
  <headerFooter>
    <oddHeader xml:space="preserve">&amp;R&amp;"-,Kursywa"&amp;9Załącznik nr 4 do uchwały nr 3/VIII/24 z 15.03.2024 r.
 Zarządu Stowarzyszenia Lokalna Grupa Działania Wielkopolskie Partnerstwo dla Doliny Baryczy
</oddHeader>
    <oddFooter>&amp;C&amp;P z &amp;N</oddFooter>
  </headerFooter>
  <rowBreaks count="6" manualBreakCount="6">
    <brk id="32" max="7" man="1"/>
    <brk id="44" max="7" man="1"/>
    <brk id="50" max="7" man="1"/>
    <brk id="53" max="7" man="1"/>
    <brk id="70" max="7" man="1"/>
    <brk id="7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view="pageBreakPreview" zoomScaleNormal="100" zoomScaleSheetLayoutView="100" workbookViewId="0">
      <pane xSplit="1" ySplit="2" topLeftCell="B3" activePane="bottomRight" state="frozen"/>
      <selection pane="topRight" activeCell="B1" sqref="B1"/>
      <selection pane="bottomLeft" activeCell="A2" sqref="A2"/>
      <selection pane="bottomRight" activeCell="B3" sqref="B3"/>
    </sheetView>
  </sheetViews>
  <sheetFormatPr defaultRowHeight="14.4" x14ac:dyDescent="0.3"/>
  <cols>
    <col min="1" max="1" width="11.44140625" style="84" customWidth="1"/>
    <col min="2" max="2" width="40.33203125" style="70" customWidth="1"/>
    <col min="3" max="3" width="44" style="6" customWidth="1"/>
    <col min="4" max="4" width="21.77734375" style="6" customWidth="1"/>
    <col min="5" max="5" width="8.88671875" style="6"/>
    <col min="6" max="6" width="36.33203125" style="6" customWidth="1"/>
    <col min="7" max="7" width="29" style="6" customWidth="1"/>
    <col min="8" max="8" width="13.88671875" style="6" customWidth="1"/>
    <col min="9" max="9" width="8.88671875" style="1"/>
    <col min="10" max="14" width="8.88671875" style="3"/>
    <col min="15" max="15" width="9.33203125" style="3" customWidth="1"/>
    <col min="16" max="16384" width="8.88671875" style="3"/>
  </cols>
  <sheetData>
    <row r="1" spans="1:15" ht="15" thickBot="1" x14ac:dyDescent="0.35">
      <c r="A1" s="56" t="s">
        <v>228</v>
      </c>
    </row>
    <row r="2" spans="1:15" s="7" customFormat="1" ht="102.6" thickBot="1" x14ac:dyDescent="0.35">
      <c r="A2" s="45" t="s">
        <v>25</v>
      </c>
      <c r="B2" s="46" t="s">
        <v>26</v>
      </c>
      <c r="C2" s="47" t="s">
        <v>56</v>
      </c>
      <c r="D2" s="47" t="s">
        <v>88</v>
      </c>
      <c r="E2" s="47" t="s">
        <v>89</v>
      </c>
      <c r="F2" s="47" t="s">
        <v>90</v>
      </c>
      <c r="G2" s="12" t="s">
        <v>91</v>
      </c>
      <c r="H2" s="12" t="s">
        <v>92</v>
      </c>
      <c r="I2" s="7" t="s">
        <v>172</v>
      </c>
      <c r="J2" s="7" t="s">
        <v>215</v>
      </c>
      <c r="K2" s="7" t="s">
        <v>216</v>
      </c>
      <c r="O2" s="7" t="s">
        <v>27</v>
      </c>
    </row>
    <row r="3" spans="1:15" ht="112.8" customHeight="1" thickBot="1" x14ac:dyDescent="0.35">
      <c r="A3" s="71">
        <v>1</v>
      </c>
      <c r="B3" s="72" t="s">
        <v>177</v>
      </c>
      <c r="C3" s="14" t="s">
        <v>178</v>
      </c>
      <c r="D3" s="30" t="s">
        <v>179</v>
      </c>
      <c r="E3" s="18">
        <v>3</v>
      </c>
      <c r="F3" s="14" t="s">
        <v>251</v>
      </c>
      <c r="G3" s="14" t="s">
        <v>252</v>
      </c>
      <c r="H3" s="14" t="s">
        <v>211</v>
      </c>
      <c r="I3" s="1">
        <v>1</v>
      </c>
      <c r="J3" s="3">
        <v>1</v>
      </c>
      <c r="K3" s="3">
        <v>1</v>
      </c>
      <c r="O3" s="3">
        <f>E3</f>
        <v>3</v>
      </c>
    </row>
    <row r="4" spans="1:15" ht="51.6" thickBot="1" x14ac:dyDescent="0.35">
      <c r="A4" s="73">
        <f>A3</f>
        <v>1</v>
      </c>
      <c r="B4" s="74" t="str">
        <f>B3</f>
        <v>Potencjał wnioskodawcy</v>
      </c>
      <c r="C4" s="15"/>
      <c r="D4" s="30" t="s">
        <v>180</v>
      </c>
      <c r="E4" s="18">
        <v>0</v>
      </c>
      <c r="F4" s="15"/>
      <c r="G4" s="15"/>
      <c r="H4" s="15"/>
      <c r="I4" s="1">
        <v>1</v>
      </c>
      <c r="J4" s="3">
        <v>1</v>
      </c>
      <c r="K4" s="3">
        <v>1</v>
      </c>
    </row>
    <row r="5" spans="1:15" ht="51.6" thickBot="1" x14ac:dyDescent="0.35">
      <c r="A5" s="71">
        <v>2</v>
      </c>
      <c r="B5" s="72" t="s">
        <v>181</v>
      </c>
      <c r="C5" s="14" t="s">
        <v>182</v>
      </c>
      <c r="D5" s="30" t="s">
        <v>271</v>
      </c>
      <c r="E5" s="18">
        <v>3</v>
      </c>
      <c r="F5" s="14" t="s">
        <v>183</v>
      </c>
      <c r="G5" s="14"/>
      <c r="H5" s="14" t="s">
        <v>211</v>
      </c>
      <c r="I5" s="1">
        <v>1</v>
      </c>
      <c r="J5" s="3">
        <v>1</v>
      </c>
      <c r="K5" s="3">
        <v>1</v>
      </c>
      <c r="O5" s="3">
        <f>E5</f>
        <v>3</v>
      </c>
    </row>
    <row r="6" spans="1:15" ht="51.6" thickBot="1" x14ac:dyDescent="0.35">
      <c r="A6" s="75">
        <v>2</v>
      </c>
      <c r="B6" s="76" t="str">
        <f>B5</f>
        <v xml:space="preserve">Partnerska koordynacja działań </v>
      </c>
      <c r="C6" s="20"/>
      <c r="D6" s="30" t="s">
        <v>272</v>
      </c>
      <c r="E6" s="18">
        <v>1</v>
      </c>
      <c r="F6" s="20" t="s">
        <v>210</v>
      </c>
      <c r="G6" s="20"/>
      <c r="H6" s="20"/>
      <c r="I6" s="1">
        <v>1</v>
      </c>
      <c r="J6" s="3">
        <v>1</v>
      </c>
      <c r="K6" s="3">
        <v>1</v>
      </c>
    </row>
    <row r="7" spans="1:15" ht="51.6" thickBot="1" x14ac:dyDescent="0.35">
      <c r="A7" s="73">
        <v>2</v>
      </c>
      <c r="B7" s="74" t="str">
        <f>B5</f>
        <v xml:space="preserve">Partnerska koordynacja działań </v>
      </c>
      <c r="C7" s="15"/>
      <c r="D7" s="30" t="s">
        <v>184</v>
      </c>
      <c r="E7" s="18">
        <v>0</v>
      </c>
      <c r="F7" s="15"/>
      <c r="G7" s="15"/>
      <c r="H7" s="15"/>
      <c r="I7" s="1">
        <v>1</v>
      </c>
      <c r="J7" s="3">
        <v>1</v>
      </c>
      <c r="K7" s="3">
        <v>1</v>
      </c>
    </row>
    <row r="8" spans="1:15" ht="102.6" thickBot="1" x14ac:dyDescent="0.35">
      <c r="A8" s="75">
        <v>3</v>
      </c>
      <c r="B8" s="76" t="s">
        <v>4</v>
      </c>
      <c r="C8" s="20" t="s">
        <v>203</v>
      </c>
      <c r="D8" s="18" t="s">
        <v>185</v>
      </c>
      <c r="E8" s="18">
        <v>3</v>
      </c>
      <c r="F8" s="14" t="s">
        <v>204</v>
      </c>
      <c r="G8" s="14"/>
      <c r="H8" s="14" t="s">
        <v>211</v>
      </c>
      <c r="I8" s="1">
        <v>1</v>
      </c>
      <c r="J8" s="3">
        <v>1</v>
      </c>
      <c r="K8" s="3">
        <v>1</v>
      </c>
      <c r="O8" s="3">
        <f>E8</f>
        <v>3</v>
      </c>
    </row>
    <row r="9" spans="1:15" ht="21" thickBot="1" x14ac:dyDescent="0.35">
      <c r="A9" s="75">
        <f t="shared" ref="A9:A11" si="0">A8</f>
        <v>3</v>
      </c>
      <c r="B9" s="76" t="str">
        <f>B8</f>
        <v xml:space="preserve">Wkład własny </v>
      </c>
      <c r="C9" s="20"/>
      <c r="D9" s="18" t="s">
        <v>186</v>
      </c>
      <c r="E9" s="18">
        <v>2</v>
      </c>
      <c r="F9" s="20"/>
      <c r="G9" s="20"/>
      <c r="H9" s="20"/>
      <c r="I9" s="1">
        <v>1</v>
      </c>
      <c r="J9" s="3">
        <v>1</v>
      </c>
      <c r="K9" s="3">
        <v>1</v>
      </c>
    </row>
    <row r="10" spans="1:15" ht="21" thickBot="1" x14ac:dyDescent="0.35">
      <c r="A10" s="75">
        <f t="shared" si="0"/>
        <v>3</v>
      </c>
      <c r="B10" s="76" t="str">
        <f>B8</f>
        <v xml:space="preserve">Wkład własny </v>
      </c>
      <c r="C10" s="20"/>
      <c r="D10" s="18" t="s">
        <v>187</v>
      </c>
      <c r="E10" s="18">
        <v>1</v>
      </c>
      <c r="F10" s="20"/>
      <c r="G10" s="20"/>
      <c r="H10" s="20"/>
      <c r="I10" s="1">
        <v>1</v>
      </c>
      <c r="J10" s="3">
        <v>1</v>
      </c>
      <c r="K10" s="3">
        <v>1</v>
      </c>
    </row>
    <row r="11" spans="1:15" ht="15" thickBot="1" x14ac:dyDescent="0.35">
      <c r="A11" s="73">
        <f t="shared" si="0"/>
        <v>3</v>
      </c>
      <c r="B11" s="74" t="str">
        <f>B8</f>
        <v xml:space="preserve">Wkład własny </v>
      </c>
      <c r="C11" s="15"/>
      <c r="D11" s="18" t="s">
        <v>188</v>
      </c>
      <c r="E11" s="18">
        <v>0</v>
      </c>
      <c r="F11" s="15"/>
      <c r="G11" s="15"/>
      <c r="H11" s="15"/>
      <c r="I11" s="1">
        <v>1</v>
      </c>
      <c r="J11" s="3">
        <v>1</v>
      </c>
      <c r="K11" s="3">
        <v>1</v>
      </c>
    </row>
    <row r="12" spans="1:15" ht="82.2" thickBot="1" x14ac:dyDescent="0.35">
      <c r="A12" s="71">
        <v>4</v>
      </c>
      <c r="B12" s="72" t="s">
        <v>189</v>
      </c>
      <c r="C12" s="14" t="s">
        <v>212</v>
      </c>
      <c r="D12" s="18" t="s">
        <v>190</v>
      </c>
      <c r="E12" s="18">
        <v>3</v>
      </c>
      <c r="F12" s="14" t="s">
        <v>192</v>
      </c>
      <c r="G12" s="14"/>
      <c r="H12" s="14" t="s">
        <v>211</v>
      </c>
      <c r="I12" s="1">
        <v>1</v>
      </c>
      <c r="J12" s="3">
        <v>1</v>
      </c>
      <c r="K12" s="3">
        <v>1</v>
      </c>
      <c r="O12" s="3">
        <f>E12</f>
        <v>3</v>
      </c>
    </row>
    <row r="13" spans="1:15" ht="21" thickBot="1" x14ac:dyDescent="0.35">
      <c r="A13" s="77">
        <f>A12</f>
        <v>4</v>
      </c>
      <c r="B13" s="78" t="str">
        <f>B12</f>
        <v>Analiza potrzeb</v>
      </c>
      <c r="C13" s="20"/>
      <c r="D13" s="18" t="s">
        <v>191</v>
      </c>
      <c r="E13" s="18">
        <v>0</v>
      </c>
      <c r="F13" s="20"/>
      <c r="G13" s="20"/>
      <c r="H13" s="20"/>
      <c r="I13" s="1">
        <v>1</v>
      </c>
      <c r="J13" s="3">
        <v>1</v>
      </c>
      <c r="K13" s="3">
        <v>1</v>
      </c>
    </row>
    <row r="14" spans="1:15" ht="143.4" thickBot="1" x14ac:dyDescent="0.35">
      <c r="A14" s="71">
        <v>5</v>
      </c>
      <c r="B14" s="72" t="s">
        <v>12</v>
      </c>
      <c r="C14" s="26" t="s">
        <v>253</v>
      </c>
      <c r="D14" s="18" t="s">
        <v>146</v>
      </c>
      <c r="E14" s="18">
        <v>3</v>
      </c>
      <c r="F14" s="14" t="s">
        <v>254</v>
      </c>
      <c r="G14" s="14" t="s">
        <v>255</v>
      </c>
      <c r="H14" s="14" t="s">
        <v>211</v>
      </c>
      <c r="I14" s="1">
        <v>1</v>
      </c>
      <c r="J14" s="3">
        <v>1</v>
      </c>
      <c r="K14" s="3">
        <v>1</v>
      </c>
      <c r="O14" s="3">
        <f>E14</f>
        <v>3</v>
      </c>
    </row>
    <row r="15" spans="1:15" ht="21" thickBot="1" x14ac:dyDescent="0.35">
      <c r="A15" s="75">
        <f t="shared" ref="A15:A16" si="1">A14</f>
        <v>5</v>
      </c>
      <c r="B15" s="76" t="str">
        <f>B14</f>
        <v>Promocja obszaru</v>
      </c>
      <c r="C15" s="27"/>
      <c r="D15" s="18" t="s">
        <v>147</v>
      </c>
      <c r="E15" s="18">
        <v>1</v>
      </c>
      <c r="F15" s="20"/>
      <c r="G15" s="20"/>
      <c r="H15" s="20"/>
      <c r="I15" s="1">
        <v>1</v>
      </c>
      <c r="J15" s="3">
        <v>1</v>
      </c>
      <c r="K15" s="3">
        <v>1</v>
      </c>
    </row>
    <row r="16" spans="1:15" ht="34.200000000000003" customHeight="1" thickBot="1" x14ac:dyDescent="0.35">
      <c r="A16" s="73">
        <f t="shared" si="1"/>
        <v>5</v>
      </c>
      <c r="B16" s="74" t="str">
        <f>B14</f>
        <v>Promocja obszaru</v>
      </c>
      <c r="C16" s="27"/>
      <c r="D16" s="18" t="s">
        <v>148</v>
      </c>
      <c r="E16" s="18">
        <v>0</v>
      </c>
      <c r="F16" s="20"/>
      <c r="G16" s="20"/>
      <c r="H16" s="20"/>
      <c r="I16" s="1">
        <v>1</v>
      </c>
      <c r="J16" s="3">
        <v>1</v>
      </c>
      <c r="K16" s="3">
        <v>1</v>
      </c>
    </row>
    <row r="17" spans="1:15" ht="51.6" thickBot="1" x14ac:dyDescent="0.35">
      <c r="A17" s="75">
        <v>6</v>
      </c>
      <c r="B17" s="76" t="s">
        <v>276</v>
      </c>
      <c r="C17" s="14" t="s">
        <v>273</v>
      </c>
      <c r="D17" s="18" t="s">
        <v>274</v>
      </c>
      <c r="E17" s="18">
        <v>2</v>
      </c>
      <c r="F17" s="14" t="s">
        <v>213</v>
      </c>
      <c r="G17" s="14" t="s">
        <v>214</v>
      </c>
      <c r="H17" s="14" t="s">
        <v>211</v>
      </c>
      <c r="I17" s="1">
        <v>1</v>
      </c>
      <c r="J17" s="3">
        <v>1</v>
      </c>
      <c r="K17" s="3">
        <v>1</v>
      </c>
      <c r="O17" s="3">
        <f>E17</f>
        <v>2</v>
      </c>
    </row>
    <row r="18" spans="1:15" ht="37.200000000000003" customHeight="1" thickBot="1" x14ac:dyDescent="0.35">
      <c r="A18" s="75">
        <f>A17</f>
        <v>6</v>
      </c>
      <c r="B18" s="76" t="str">
        <f>B17</f>
        <v>Strona www dotycząca systemowych działań aktywizacyjnych na obszarze Doliny Baryczy</v>
      </c>
      <c r="C18" s="20"/>
      <c r="D18" s="18" t="s">
        <v>193</v>
      </c>
      <c r="E18" s="18">
        <v>0</v>
      </c>
      <c r="F18" s="20"/>
      <c r="G18" s="20"/>
      <c r="H18" s="20"/>
      <c r="I18" s="1">
        <v>1</v>
      </c>
      <c r="J18" s="3">
        <v>1</v>
      </c>
      <c r="K18" s="3">
        <v>1</v>
      </c>
    </row>
    <row r="19" spans="1:15" s="42" customFormat="1" ht="102.6" thickBot="1" x14ac:dyDescent="0.35">
      <c r="A19" s="79">
        <v>7</v>
      </c>
      <c r="B19" s="80" t="s">
        <v>194</v>
      </c>
      <c r="C19" s="39" t="s">
        <v>195</v>
      </c>
      <c r="D19" s="40" t="s">
        <v>196</v>
      </c>
      <c r="E19" s="40">
        <v>2</v>
      </c>
      <c r="F19" s="39" t="s">
        <v>275</v>
      </c>
      <c r="G19" s="39"/>
      <c r="H19" s="39" t="s">
        <v>211</v>
      </c>
      <c r="I19" s="41">
        <v>1</v>
      </c>
      <c r="J19" s="42">
        <v>1</v>
      </c>
      <c r="K19" s="42">
        <v>1</v>
      </c>
      <c r="O19" s="42">
        <f>E19</f>
        <v>2</v>
      </c>
    </row>
    <row r="20" spans="1:15" s="42" customFormat="1" ht="34.200000000000003" customHeight="1" thickBot="1" x14ac:dyDescent="0.35">
      <c r="A20" s="77">
        <v>7</v>
      </c>
      <c r="B20" s="81" t="str">
        <f>B19</f>
        <v xml:space="preserve">Wykorzystanie lokalnych zasobów  </v>
      </c>
      <c r="C20" s="44"/>
      <c r="D20" s="40" t="s">
        <v>197</v>
      </c>
      <c r="E20" s="40">
        <v>1</v>
      </c>
      <c r="F20" s="44"/>
      <c r="G20" s="44"/>
      <c r="H20" s="44"/>
      <c r="I20" s="41">
        <v>1</v>
      </c>
      <c r="J20" s="42">
        <v>1</v>
      </c>
      <c r="K20" s="42">
        <v>1</v>
      </c>
    </row>
    <row r="21" spans="1:15" s="42" customFormat="1" ht="27" customHeight="1" thickBot="1" x14ac:dyDescent="0.35">
      <c r="A21" s="82">
        <f>A19</f>
        <v>7</v>
      </c>
      <c r="B21" s="83" t="str">
        <f>B19</f>
        <v xml:space="preserve">Wykorzystanie lokalnych zasobów  </v>
      </c>
      <c r="C21" s="43"/>
      <c r="D21" s="40" t="s">
        <v>198</v>
      </c>
      <c r="E21" s="40">
        <v>0</v>
      </c>
      <c r="F21" s="43"/>
      <c r="G21" s="43"/>
      <c r="H21" s="43"/>
      <c r="I21" s="41">
        <v>1</v>
      </c>
      <c r="J21" s="42">
        <v>1</v>
      </c>
      <c r="K21" s="42">
        <v>1</v>
      </c>
    </row>
    <row r="22" spans="1:15" ht="31.2" thickBot="1" x14ac:dyDescent="0.35">
      <c r="A22" s="71">
        <v>8</v>
      </c>
      <c r="B22" s="72" t="s">
        <v>277</v>
      </c>
      <c r="C22" s="14" t="s">
        <v>199</v>
      </c>
      <c r="D22" s="18" t="s">
        <v>200</v>
      </c>
      <c r="E22" s="18">
        <v>3</v>
      </c>
      <c r="F22" s="14" t="s">
        <v>202</v>
      </c>
      <c r="G22" s="14"/>
      <c r="H22" s="14" t="s">
        <v>211</v>
      </c>
      <c r="I22" s="1">
        <v>1</v>
      </c>
      <c r="J22" s="3">
        <v>1</v>
      </c>
      <c r="K22" s="3">
        <v>1</v>
      </c>
      <c r="O22" s="3">
        <f>E22</f>
        <v>3</v>
      </c>
    </row>
    <row r="23" spans="1:15" ht="34.200000000000003" customHeight="1" thickBot="1" x14ac:dyDescent="0.35">
      <c r="A23" s="73">
        <v>8</v>
      </c>
      <c r="B23" s="74" t="str">
        <f>B22</f>
        <v>Zaspokajanie potrzeb grup wymagających wsparcia</v>
      </c>
      <c r="C23" s="15"/>
      <c r="D23" s="18" t="s">
        <v>201</v>
      </c>
      <c r="E23" s="18">
        <v>0</v>
      </c>
      <c r="F23" s="15"/>
      <c r="G23" s="15"/>
      <c r="H23" s="15"/>
      <c r="I23" s="1">
        <v>1</v>
      </c>
      <c r="J23" s="3">
        <v>1</v>
      </c>
      <c r="K23" s="3">
        <v>1</v>
      </c>
    </row>
    <row r="25" spans="1:15" x14ac:dyDescent="0.3">
      <c r="C25" s="57" t="s">
        <v>218</v>
      </c>
      <c r="O25" s="3">
        <f>SUM(O3:O23)</f>
        <v>22</v>
      </c>
    </row>
    <row r="26" spans="1:15" ht="30.6" x14ac:dyDescent="0.3">
      <c r="C26" s="85" t="s">
        <v>92</v>
      </c>
      <c r="D26" s="60" t="s">
        <v>219</v>
      </c>
      <c r="E26" s="60" t="s">
        <v>220</v>
      </c>
    </row>
    <row r="27" spans="1:15" x14ac:dyDescent="0.3">
      <c r="C27" s="85" t="s">
        <v>172</v>
      </c>
      <c r="D27" s="60">
        <f>ROUNDUP((0.4*E27),0)</f>
        <v>9</v>
      </c>
      <c r="E27" s="60">
        <f>SUMIF(J3:J23,1,O3:O24)</f>
        <v>22</v>
      </c>
    </row>
    <row r="28" spans="1:15" x14ac:dyDescent="0.3">
      <c r="C28" s="85" t="s">
        <v>215</v>
      </c>
      <c r="D28" s="60">
        <f t="shared" ref="D28:D29" si="2">ROUNDUP((0.4*E28),0)</f>
        <v>9</v>
      </c>
      <c r="E28" s="60">
        <f>SUMIF(I3:I23,1,O3:O24)</f>
        <v>22</v>
      </c>
    </row>
    <row r="29" spans="1:15" x14ac:dyDescent="0.3">
      <c r="C29" s="85" t="s">
        <v>216</v>
      </c>
      <c r="D29" s="60">
        <f t="shared" si="2"/>
        <v>9</v>
      </c>
      <c r="E29" s="60">
        <f>SUMIF(K3:K23,1,O3:O24)</f>
        <v>22</v>
      </c>
    </row>
  </sheetData>
  <autoFilter ref="A2:O23"/>
  <pageMargins left="0.23622047244094491" right="0.23622047244094491" top="0.74803149606299213" bottom="0.74803149606299213" header="0.31496062992125984" footer="0.31496062992125984"/>
  <pageSetup paperSize="9" scale="69" fitToHeight="0" orientation="landscape" verticalDpi="0" r:id="rId1"/>
  <headerFooter>
    <oddHeader xml:space="preserve">&amp;R&amp;"-,Kursywa"Załącznik nr 5 do uchwały nr 3/VIII/24 &amp;9z 15.03.2024 r.
 Zarządu Stowarzyszenia Lokalna Grupa Działania Wielkopolskie Partnerstwo dla Doliny Baryczy
</oddHeader>
    <oddFooter>&amp;C&amp;P z &amp;N</oddFooter>
  </headerFooter>
  <rowBreaks count="2" manualBreakCount="2">
    <brk id="11" max="7" man="1"/>
    <brk id="2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4</vt:i4>
      </vt:variant>
    </vt:vector>
  </HeadingPairs>
  <TitlesOfParts>
    <vt:vector size="7" baseType="lpstr">
      <vt:lpstr>Zgodnoś z LSR</vt:lpstr>
      <vt:lpstr>Konkursy</vt:lpstr>
      <vt:lpstr>Operacje własne</vt:lpstr>
      <vt:lpstr>Konkursy!Obszar_wydruku</vt:lpstr>
      <vt:lpstr>'Operacje własne'!Obszar_wydruku</vt:lpstr>
      <vt:lpstr>Konkursy!Tytuły_wydruku</vt:lpstr>
      <vt:lpstr>'Operacje własne'!Tytuły_wydruku</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esnazyk</dc:creator>
  <cp:lastModifiedBy>esnażyk</cp:lastModifiedBy>
  <cp:lastPrinted>2024-11-27T11:30:07Z</cp:lastPrinted>
  <dcterms:created xsi:type="dcterms:W3CDTF">2024-02-23T12:12:10Z</dcterms:created>
  <dcterms:modified xsi:type="dcterms:W3CDTF">2024-11-27T11:30:33Z</dcterms:modified>
</cp:coreProperties>
</file>